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Юрий Медведев\Documents\Мои веб-узлы 2025 г\"/>
    </mc:Choice>
  </mc:AlternateContent>
  <xr:revisionPtr revIDLastSave="0" documentId="13_ncr:1_{628C6E94-08FB-4FE8-9F77-A1D225EB205F}"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4" i="1" l="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5" i="1"/>
  <c r="F16" i="1"/>
  <c r="D9" i="1"/>
  <c r="D17" i="1" s="1"/>
  <c r="F200" i="1"/>
  <c r="F201" i="1"/>
  <c r="F199" i="1"/>
  <c r="E196" i="1"/>
  <c r="D16" i="1" l="1"/>
  <c r="D188" i="1"/>
  <c r="D180" i="1"/>
  <c r="D167" i="1"/>
  <c r="D159" i="1"/>
  <c r="D152" i="1"/>
  <c r="D144" i="1"/>
  <c r="D137" i="1"/>
  <c r="D130" i="1"/>
  <c r="D122" i="1"/>
  <c r="D114" i="1"/>
  <c r="D107" i="1"/>
  <c r="D99" i="1"/>
  <c r="D92" i="1"/>
  <c r="D84" i="1"/>
  <c r="D77" i="1"/>
  <c r="D69" i="1"/>
  <c r="D56" i="1"/>
  <c r="D43" i="1"/>
  <c r="D27" i="1"/>
  <c r="D182" i="1"/>
  <c r="D161" i="1"/>
  <c r="D109" i="1"/>
  <c r="D186" i="1"/>
  <c r="D24" i="1"/>
  <c r="D190" i="1"/>
  <c r="D175" i="1"/>
  <c r="D169" i="1"/>
  <c r="D154" i="1"/>
  <c r="D146" i="1"/>
  <c r="D139" i="1"/>
  <c r="D131" i="1"/>
  <c r="D124" i="1"/>
  <c r="D116" i="1"/>
  <c r="D101" i="1"/>
  <c r="D94" i="1"/>
  <c r="D86" i="1"/>
  <c r="D79" i="1"/>
  <c r="D71" i="1"/>
  <c r="D65" i="1"/>
  <c r="D58" i="1"/>
  <c r="D46" i="1"/>
  <c r="D31" i="1"/>
  <c r="D194" i="1"/>
  <c r="D178" i="1"/>
  <c r="D172" i="1"/>
  <c r="D165" i="1"/>
  <c r="D157" i="1"/>
  <c r="D150" i="1"/>
  <c r="D142" i="1"/>
  <c r="D135" i="1"/>
  <c r="D128" i="1"/>
  <c r="D120" i="1"/>
  <c r="D105" i="1"/>
  <c r="D90" i="1"/>
  <c r="D82" i="1"/>
  <c r="D75" i="1"/>
  <c r="D67" i="1"/>
  <c r="D62" i="1"/>
  <c r="D53" i="1"/>
  <c r="D39" i="1"/>
  <c r="D192" i="1"/>
  <c r="D184" i="1"/>
  <c r="D170" i="1"/>
  <c r="D163" i="1"/>
  <c r="D155" i="1"/>
  <c r="D148" i="1"/>
  <c r="D140" i="1"/>
  <c r="D133" i="1"/>
  <c r="D126" i="1"/>
  <c r="D118" i="1"/>
  <c r="D111" i="1"/>
  <c r="D103" i="1"/>
  <c r="D96" i="1"/>
  <c r="D88" i="1"/>
  <c r="D80" i="1"/>
  <c r="D73" i="1"/>
  <c r="D60" i="1"/>
  <c r="D35" i="1"/>
  <c r="D20" i="1"/>
  <c r="D195" i="1"/>
  <c r="D191" i="1"/>
  <c r="D187" i="1"/>
  <c r="D183" i="1"/>
  <c r="D179" i="1"/>
  <c r="D176" i="1"/>
  <c r="D173" i="1"/>
  <c r="D166" i="1"/>
  <c r="D162" i="1"/>
  <c r="D158" i="1"/>
  <c r="D151" i="1"/>
  <c r="D147" i="1"/>
  <c r="D143" i="1"/>
  <c r="D136" i="1"/>
  <c r="D132" i="1"/>
  <c r="D129" i="1"/>
  <c r="D125" i="1"/>
  <c r="D121" i="1"/>
  <c r="D117" i="1"/>
  <c r="D113" i="1"/>
  <c r="D110" i="1"/>
  <c r="D106" i="1"/>
  <c r="D102" i="1"/>
  <c r="D98" i="1"/>
  <c r="D95" i="1"/>
  <c r="D91" i="1"/>
  <c r="D87" i="1"/>
  <c r="D83" i="1"/>
  <c r="D76" i="1"/>
  <c r="D72" i="1"/>
  <c r="D68" i="1"/>
  <c r="D63" i="1"/>
  <c r="D59" i="1"/>
  <c r="D55" i="1"/>
  <c r="D52" i="1"/>
  <c r="D49" i="1"/>
  <c r="D42" i="1"/>
  <c r="D38" i="1"/>
  <c r="D34" i="1"/>
  <c r="D30" i="1"/>
  <c r="D26" i="1"/>
  <c r="D23" i="1"/>
  <c r="D19" i="1"/>
  <c r="D54" i="1"/>
  <c r="D51" i="1"/>
  <c r="D48" i="1"/>
  <c r="D45" i="1"/>
  <c r="D41" i="1"/>
  <c r="D37" i="1"/>
  <c r="D33" i="1"/>
  <c r="D29" i="1"/>
  <c r="D22" i="1"/>
  <c r="D18" i="1"/>
  <c r="D193" i="1"/>
  <c r="D189" i="1"/>
  <c r="D185" i="1"/>
  <c r="D181" i="1"/>
  <c r="D177" i="1"/>
  <c r="D174" i="1"/>
  <c r="D171" i="1"/>
  <c r="D168" i="1"/>
  <c r="D164" i="1"/>
  <c r="D160" i="1"/>
  <c r="D156" i="1"/>
  <c r="D153" i="1"/>
  <c r="D149" i="1"/>
  <c r="D145" i="1"/>
  <c r="D141" i="1"/>
  <c r="D138" i="1"/>
  <c r="D134" i="1"/>
  <c r="D127" i="1"/>
  <c r="D123" i="1"/>
  <c r="D119" i="1"/>
  <c r="D115" i="1"/>
  <c r="D112" i="1"/>
  <c r="D108" i="1"/>
  <c r="D104" i="1"/>
  <c r="D100" i="1"/>
  <c r="D97" i="1"/>
  <c r="D93" i="1"/>
  <c r="D89" i="1"/>
  <c r="D85" i="1"/>
  <c r="D81" i="1"/>
  <c r="D78" i="1"/>
  <c r="D74" i="1"/>
  <c r="D70" i="1"/>
  <c r="D66" i="1"/>
  <c r="D64" i="1"/>
  <c r="D61" i="1"/>
  <c r="D57" i="1"/>
  <c r="D50" i="1"/>
  <c r="D47" i="1"/>
  <c r="D44" i="1"/>
  <c r="D40" i="1"/>
  <c r="D36" i="1"/>
  <c r="D32" i="1"/>
  <c r="D28" i="1"/>
  <c r="D25" i="1"/>
  <c r="D21" i="1"/>
  <c r="F196" i="1"/>
  <c r="E199" i="1" s="1"/>
  <c r="F202" i="1"/>
  <c r="F203" i="1" l="1"/>
</calcChain>
</file>

<file path=xl/sharedStrings.xml><?xml version="1.0" encoding="utf-8"?>
<sst xmlns="http://schemas.openxmlformats.org/spreadsheetml/2006/main" count="231" uniqueCount="228">
  <si>
    <t>Сорт</t>
  </si>
  <si>
    <t>Цена 12+</t>
  </si>
  <si>
    <t>кол-во</t>
  </si>
  <si>
    <t>Всего</t>
  </si>
  <si>
    <t>в евро</t>
  </si>
  <si>
    <t>в рублях</t>
  </si>
  <si>
    <t>в заказе</t>
  </si>
  <si>
    <t xml:space="preserve">Доставка луковиц по России - с середины сентября. </t>
  </si>
  <si>
    <t>Цена луковицы зависит от курса евро к рублю.</t>
  </si>
  <si>
    <t>Курс евро по ЦБ России</t>
  </si>
  <si>
    <r>
      <rPr>
        <b/>
        <sz val="9"/>
        <color indexed="57"/>
        <rFont val="Calibri"/>
        <family val="2"/>
      </rPr>
      <t>←</t>
    </r>
    <r>
      <rPr>
        <sz val="9"/>
        <color indexed="8"/>
        <rFont val="Calibri"/>
        <family val="2"/>
      </rPr>
      <t xml:space="preserve">    </t>
    </r>
    <r>
      <rPr>
        <sz val="9"/>
        <color indexed="10"/>
        <rFont val="Calibri"/>
        <family val="2"/>
      </rPr>
      <t xml:space="preserve"> введите настоящий курс</t>
    </r>
    <r>
      <rPr>
        <sz val="9"/>
        <color indexed="8"/>
        <rFont val="Calibri"/>
        <family val="2"/>
      </rPr>
      <t xml:space="preserve"> </t>
    </r>
  </si>
  <si>
    <t>Цена луковицы в рублях отобразится автоматически.</t>
  </si>
  <si>
    <t>Таблица 1:</t>
  </si>
  <si>
    <t>Поставьте в графе "кол-во в заказе" необходимое количество нужных вам луковиц.</t>
  </si>
  <si>
    <t>Заполните таблицу "Данные заказчика" в конце страницы</t>
  </si>
  <si>
    <t>Таблица 2: порядок расчётов</t>
  </si>
  <si>
    <t>Дата оплаты</t>
  </si>
  <si>
    <t>Курс закупки евро</t>
  </si>
  <si>
    <t>Оплаченная сумма в рублях</t>
  </si>
  <si>
    <t>Эквивалент в евро</t>
  </si>
  <si>
    <t>Итого оплачено:</t>
  </si>
  <si>
    <t>Остаток к оплате:</t>
  </si>
  <si>
    <t>Условия поставки</t>
  </si>
  <si>
    <t>2. Ассортимент, количество товара, цена за единицу определяются Сторонами согласно таблицы 1 настоящего договора и являющийся его неотемлемой частью.</t>
  </si>
  <si>
    <t>ФИО</t>
  </si>
  <si>
    <t>Паспортные данные</t>
  </si>
  <si>
    <t>Адрес</t>
  </si>
  <si>
    <t>Телефон</t>
  </si>
  <si>
    <t>E-mail</t>
  </si>
  <si>
    <t>Дата составления</t>
  </si>
  <si>
    <t>Наименование организации</t>
  </si>
  <si>
    <t>Реквизиты</t>
  </si>
  <si>
    <t>Телефоны</t>
  </si>
  <si>
    <t>Отправьте Бланк заказа электронным письмом с указанием темы письма "Заказ луковицы из Голландии"</t>
  </si>
  <si>
    <t>на имя Медведева Юрия Евгеньевича, по адресу:</t>
  </si>
  <si>
    <t>belflora@mail.ru</t>
  </si>
  <si>
    <t>Итого:</t>
  </si>
  <si>
    <t xml:space="preserve">5. Оплачивая частично или полностью Товар Покупатель принимает условия настоящего договора. Заключая настоящий договор поставки Покупатель тем самым соглашается, что закупает Товар не для личных нужд, а в целям предпринимательской деятельности. </t>
  </si>
  <si>
    <t>Ad Rem</t>
  </si>
  <si>
    <t>Affaire</t>
  </si>
  <si>
    <t>Albatros</t>
  </si>
  <si>
    <t xml:space="preserve">Algarve  </t>
  </si>
  <si>
    <t xml:space="preserve">Alibi  </t>
  </si>
  <si>
    <t xml:space="preserve">Alison Bradley  </t>
  </si>
  <si>
    <t xml:space="preserve">Alma Pavlovic  </t>
  </si>
  <si>
    <t>Amedea</t>
  </si>
  <si>
    <t>Annaconda</t>
  </si>
  <si>
    <t xml:space="preserve">Antarctica  </t>
  </si>
  <si>
    <t xml:space="preserve">Antonov  </t>
  </si>
  <si>
    <t xml:space="preserve">Argos  </t>
  </si>
  <si>
    <t>Auxerre</t>
  </si>
  <si>
    <t xml:space="preserve">Avant Garde  </t>
  </si>
  <si>
    <t>Avignon Parrot</t>
  </si>
  <si>
    <t>Avocado</t>
  </si>
  <si>
    <t xml:space="preserve">Barcelona Beauty  </t>
  </si>
  <si>
    <t>Barre Alta</t>
  </si>
  <si>
    <t>Beloega</t>
  </si>
  <si>
    <t xml:space="preserve">Black Hero  </t>
  </si>
  <si>
    <t>Blue Diamond</t>
  </si>
  <si>
    <t xml:space="preserve">Bolroyal Pink  </t>
  </si>
  <si>
    <t xml:space="preserve">Bullit  </t>
  </si>
  <si>
    <t>Buster</t>
  </si>
  <si>
    <t xml:space="preserve">Cacharel  </t>
  </si>
  <si>
    <t xml:space="preserve">Caractère  </t>
  </si>
  <si>
    <t xml:space="preserve">Circuit  </t>
  </si>
  <si>
    <t>Columbus</t>
  </si>
  <si>
    <t>Crown of Dynasty</t>
  </si>
  <si>
    <t xml:space="preserve">Crossfire  </t>
  </si>
  <si>
    <t>Curry</t>
  </si>
  <si>
    <t xml:space="preserve">Davenport  </t>
  </si>
  <si>
    <t xml:space="preserve">Double Price  </t>
  </si>
  <si>
    <t xml:space="preserve">Dynasty  </t>
  </si>
  <si>
    <t xml:space="preserve">Energy4all  </t>
  </si>
  <si>
    <t xml:space="preserve">Fabio  </t>
  </si>
  <si>
    <t xml:space="preserve">Finola  </t>
  </si>
  <si>
    <t xml:space="preserve">First Life  </t>
  </si>
  <si>
    <t xml:space="preserve">First Star  </t>
  </si>
  <si>
    <t xml:space="preserve">Flaming Flag  </t>
  </si>
  <si>
    <t xml:space="preserve">Foxtrot  </t>
  </si>
  <si>
    <t xml:space="preserve">Fun For Two  </t>
  </si>
  <si>
    <t>Gabriella</t>
  </si>
  <si>
    <t>Galileo</t>
  </si>
  <si>
    <t xml:space="preserve">Hakuun  </t>
  </si>
  <si>
    <t xml:space="preserve">Happy Generation  </t>
  </si>
  <si>
    <t>Hennie v.d. Most</t>
  </si>
  <si>
    <t xml:space="preserve">Icoon  </t>
  </si>
  <si>
    <t>Ile de France</t>
  </si>
  <si>
    <t xml:space="preserve">Illusionist  </t>
  </si>
  <si>
    <t xml:space="preserve">Indiana  </t>
  </si>
  <si>
    <t>Kamaliya</t>
  </si>
  <si>
    <t>Kay</t>
  </si>
  <si>
    <t>Kickstart</t>
  </si>
  <si>
    <t>Killing Love</t>
  </si>
  <si>
    <t>Kobla</t>
  </si>
  <si>
    <t>Lalibela</t>
  </si>
  <si>
    <t xml:space="preserve">Laptop  </t>
  </si>
  <si>
    <t>Lech Walesa</t>
  </si>
  <si>
    <t xml:space="preserve">Librije  </t>
  </si>
  <si>
    <t>Litouwen</t>
  </si>
  <si>
    <t>Lobke</t>
  </si>
  <si>
    <t>Louvre</t>
  </si>
  <si>
    <t xml:space="preserve">Match  </t>
  </si>
  <si>
    <t xml:space="preserve">Memphis  </t>
  </si>
  <si>
    <t>Milkshake</t>
  </si>
  <si>
    <t xml:space="preserve">Mondial  </t>
  </si>
  <si>
    <t xml:space="preserve">Mosni  </t>
  </si>
  <si>
    <t>Mrs. Medvedeva</t>
  </si>
  <si>
    <t xml:space="preserve">Neglige  </t>
  </si>
  <si>
    <t xml:space="preserve">New Santa  </t>
  </si>
  <si>
    <t>Nepal</t>
  </si>
  <si>
    <t>Neper</t>
  </si>
  <si>
    <t xml:space="preserve">Nikon  </t>
  </si>
  <si>
    <t>Orange Juice</t>
  </si>
  <si>
    <t xml:space="preserve">Palmyra  </t>
  </si>
  <si>
    <t xml:space="preserve">Pamplona  </t>
  </si>
  <si>
    <t>Parade</t>
  </si>
  <si>
    <t xml:space="preserve">Paradero  </t>
  </si>
  <si>
    <t xml:space="preserve">Pink Ardour  </t>
  </si>
  <si>
    <t xml:space="preserve">Polestar  </t>
  </si>
  <si>
    <t>Pretty Princess</t>
  </si>
  <si>
    <t xml:space="preserve">Purple Crystal  </t>
  </si>
  <si>
    <t>Purple Flag</t>
  </si>
  <si>
    <t>Purple Raven</t>
  </si>
  <si>
    <t xml:space="preserve">Python  </t>
  </si>
  <si>
    <t>Red Princess</t>
  </si>
  <si>
    <t xml:space="preserve">Renegade  </t>
  </si>
  <si>
    <t xml:space="preserve">Replay  </t>
  </si>
  <si>
    <t xml:space="preserve">Roman Empire  </t>
  </si>
  <si>
    <t xml:space="preserve">Saami  </t>
  </si>
  <si>
    <t xml:space="preserve">San Martin  </t>
  </si>
  <si>
    <t xml:space="preserve">Scarlet Verona  </t>
  </si>
  <si>
    <t xml:space="preserve">Sissi  </t>
  </si>
  <si>
    <t xml:space="preserve">Snow Crystal  </t>
  </si>
  <si>
    <t xml:space="preserve">Snowboard  </t>
  </si>
  <si>
    <t xml:space="preserve">Snow Lady  </t>
  </si>
  <si>
    <t>Strong Gold</t>
  </si>
  <si>
    <t>Strong Gold 2</t>
  </si>
  <si>
    <t xml:space="preserve">Strong Love  </t>
  </si>
  <si>
    <t>Sunrise Dynasty</t>
  </si>
  <si>
    <t>Supermodel</t>
  </si>
  <si>
    <t>Surrender</t>
  </si>
  <si>
    <t>Sinfonie</t>
  </si>
  <si>
    <t xml:space="preserve">Tarzan  </t>
  </si>
  <si>
    <t xml:space="preserve">Thijs Boots  </t>
  </si>
  <si>
    <t xml:space="preserve">Timeless  </t>
  </si>
  <si>
    <t>Tresor</t>
  </si>
  <si>
    <t>Triple A</t>
  </si>
  <si>
    <t>Update</t>
  </si>
  <si>
    <t>Verandi</t>
  </si>
  <si>
    <t>Verona</t>
  </si>
  <si>
    <t xml:space="preserve">Verona Love  </t>
  </si>
  <si>
    <t>White Dynasty</t>
  </si>
  <si>
    <t xml:space="preserve">White Heart  </t>
  </si>
  <si>
    <t>White Rebel</t>
  </si>
  <si>
    <t>Договор-счёт на поставку луковичной продукции</t>
  </si>
  <si>
    <t xml:space="preserve">Akebono  </t>
  </si>
  <si>
    <t xml:space="preserve">Amazing Grace  </t>
  </si>
  <si>
    <t>Asian Beauty</t>
  </si>
  <si>
    <t xml:space="preserve">Beautytrend  </t>
  </si>
  <si>
    <t xml:space="preserve">Bonesta  </t>
  </si>
  <si>
    <t xml:space="preserve">Cairns  </t>
  </si>
  <si>
    <t xml:space="preserve">Cambridge  </t>
  </si>
  <si>
    <t>Carola</t>
  </si>
  <si>
    <t>Chica dura</t>
  </si>
  <si>
    <t>Cognac</t>
  </si>
  <si>
    <t>Crème Fraîch</t>
  </si>
  <si>
    <t xml:space="preserve">Denmark  </t>
  </si>
  <si>
    <t xml:space="preserve">Disco  </t>
  </si>
  <si>
    <t xml:space="preserve">Donatello  </t>
  </si>
  <si>
    <t xml:space="preserve">Double Princess  </t>
  </si>
  <si>
    <t xml:space="preserve">Double You  </t>
  </si>
  <si>
    <t xml:space="preserve">Double Trouble  </t>
  </si>
  <si>
    <t xml:space="preserve">Dynasty2  </t>
  </si>
  <si>
    <t>Fondue</t>
  </si>
  <si>
    <t xml:space="preserve">Golden Tule  </t>
  </si>
  <si>
    <t>Heavy Duty</t>
  </si>
  <si>
    <t xml:space="preserve">Honeymoon  </t>
  </si>
  <si>
    <t>Ice Cream Banana</t>
  </si>
  <si>
    <t>Ice Rif</t>
  </si>
  <si>
    <t xml:space="preserve">Katinka  </t>
  </si>
  <si>
    <t>Kung Fu</t>
  </si>
  <si>
    <t>Lalibela 14</t>
  </si>
  <si>
    <t xml:space="preserve">Largo  </t>
  </si>
  <si>
    <t>Leen v.d. Mark</t>
  </si>
  <si>
    <t>Limousine</t>
  </si>
  <si>
    <t>Lornah</t>
  </si>
  <si>
    <t>Luba</t>
  </si>
  <si>
    <t xml:space="preserve">Malaysia  </t>
  </si>
  <si>
    <t xml:space="preserve">Mango Charm  </t>
  </si>
  <si>
    <t>Marie Jo</t>
  </si>
  <si>
    <t>Menton</t>
  </si>
  <si>
    <t>Mystic van Eijk</t>
  </si>
  <si>
    <t>Novi sun</t>
  </si>
  <si>
    <t>Orange van Eijk</t>
  </si>
  <si>
    <t xml:space="preserve">Outfit  </t>
  </si>
  <si>
    <t>Pallada</t>
  </si>
  <si>
    <t xml:space="preserve">Picardy  </t>
  </si>
  <si>
    <t xml:space="preserve">Presto  </t>
  </si>
  <si>
    <t xml:space="preserve">Purple Pride  </t>
  </si>
  <si>
    <t xml:space="preserve">Queensland  </t>
  </si>
  <si>
    <t xml:space="preserve">Red Dragon  </t>
  </si>
  <si>
    <t xml:space="preserve">Red Gold  </t>
  </si>
  <si>
    <t xml:space="preserve">Red Light  </t>
  </si>
  <si>
    <t>Red Stone</t>
  </si>
  <si>
    <t xml:space="preserve">Royal Virgin   </t>
  </si>
  <si>
    <t xml:space="preserve">Salmon Impression   </t>
  </si>
  <si>
    <t xml:space="preserve">San Luiz  </t>
  </si>
  <si>
    <t xml:space="preserve">San Stefano  </t>
  </si>
  <si>
    <t xml:space="preserve">Sante  </t>
  </si>
  <si>
    <t xml:space="preserve">Scarlet Pearl  </t>
  </si>
  <si>
    <t>Smirnoff</t>
  </si>
  <si>
    <t>Time out</t>
  </si>
  <si>
    <t xml:space="preserve">Tom Pouce  </t>
  </si>
  <si>
    <t xml:space="preserve">Valdivia  </t>
  </si>
  <si>
    <t xml:space="preserve">Versaci </t>
  </si>
  <si>
    <t>Viking</t>
  </si>
  <si>
    <t>Vogue</t>
  </si>
  <si>
    <t xml:space="preserve">World Bowl  </t>
  </si>
  <si>
    <t>Предоплата составляет 70%</t>
  </si>
  <si>
    <t>Бланк заказа на луковицы тюльпанов из Голландии на 2025 г.</t>
  </si>
  <si>
    <t>Курс для пересчета (+5%)</t>
  </si>
  <si>
    <t>1. ООО «Цветов»  ИНН 5012071559, КПП 501201001, Р/c 40702810900000003773 в ПАО «Промсвязьбанк» (далее «Продавец») в лице Генерального директора Антонова Андрея Николаевича, действующего на основании устава, обязуется поставить и передать в собственность Покупателя луковицы тюльпанов, луковицы лилий, корни георгин и другие товары перечисленные в "Таблице 1"  (далее "Товар") на условиях настоящего договора поставки в случае принятия Покупателем условий договора  согласно пункту 5. "Поставщик" - продавец луковиц тюльпанов в Нидерландах. Продавец обязуется придерживаться правила, что Поставщиком будет та же организация, что и в предыдущем сезоне. В противном случаи информирование Покупателя о смене Поставщика по средствам маркировки на таре, и оповещения Покупателя.</t>
  </si>
  <si>
    <t>3. Валюта договора: Евро. Платежи по договору осуществляются в рублях РФ по курсу закупки валюты на дату перевода денежных средств Поставщику после поступления на расчетный счет. Покупатель обязуется оплатить товар в два этапа: внесение предоплаты равной  примерно 70% (может отличаться на 3% в обе стороны для удобства расчёта) стоимости договора  при размещении заказа и доплатой остатка до конца июля 2025 года.
3.1 Итоговая стоимость каждого Товара и как следствие общая стоимость договора определяется после поставки Товара  на склад Продавца на территории России.
3.2 В случае отказа Покупателя от поставки по любым причинам, оплаты (внесенные по данному договору платежи) не возвращается. Возможность возврата оплаты возможна только в случае добровольного согласия Поставщика, после реализации закупленного и поставленного Товара третьи лицам, для компенсации понесенных расходов.
3.3 В случае невозможности поставки Товара в связи с санкционными и/или иными ограничениями Евросоюза и/или Россиийской Федерации возврат оплаты Покупателю осуществляется только после поступления денежных средств от Поставщика обратно на расчетный счет Продавца, ранее оплаченных за данный заказ поставщику данного товара. Другими словами возврат денежных средств Покупателю Продавцом осуществляется только после возврата данных средств Продавцу от Поставщика.</t>
  </si>
  <si>
    <t>4. Претензии по качеству товара принимаются в течении 10 рабочих дней с момента получения Покупателем товара. Допустимый процент брака: 3%. Если в это срок не было сообщено о проблеме - в дальнейшем претензии не принимаются.  Претензии по всхожести и другим проблемам на этапе выгонки принимаются следующим образом: Покупатель предоставляет Продавцу фото этикетки сорта, по которому проблема. Продавец проверяет наличие проблем по данному сорту и партии у других клиентов. Если проблема выясняется более, чем у двух клиентов, а так же исключена ошибка выгонки и соблюдены все этапы технологии выгонки - составляется претензия  поставщику для более тщательного изучения проблемы. Упущенная прибыль и иные последствия, которые могут появится у Покупателя в случае проблемы с сортом - не принимаются, кроме как принятие претензии по невсхожести указанная в данном пункте и компенсация стоимости этих луковиц. Компенсация стоимости бракованных луковиц происходит только после получения положительного решения о компенсации Поставщиком, и получения Продавцом от Поставщика из Голландии стоимости данных луковиц. Компенсация осуществляется по курсу евро на момент выплаты компенсации.</t>
  </si>
  <si>
    <t>6. Дата поставки - осень 2025 года. Срок действия договора  - с момента внесения предоплаты до полного исполнения обязательств настоящего договора.</t>
  </si>
  <si>
    <t>Данные Покупателя (частное лицо)</t>
  </si>
  <si>
    <t>Данные Покупателя (юридическое лицо)</t>
  </si>
  <si>
    <t>к оплате (предоплата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</si>
</sst>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quot;р.&quot;"/>
    <numFmt numFmtId="165" formatCode="[$€-2]\ #,##0.0000"/>
    <numFmt numFmtId="166" formatCode="#,##0.0000\ [$€-407]"/>
    <numFmt numFmtId="167" formatCode="0.0000"/>
    <numFmt numFmtId="168" formatCode="#,##0.00_ ;\-#,##0.00\ "/>
  </numFmts>
  <fonts count="25" x14ac:knownFonts="1">
    <font>
      <sz val="11"/>
      <color theme="1"/>
      <name val="Calibri"/>
      <family val="2"/>
      <charset val="204"/>
      <scheme val="minor"/>
    </font>
    <font>
      <sz val="8"/>
      <color indexed="8"/>
      <name val="Calibri"/>
      <family val="2"/>
    </font>
    <font>
      <sz val="10"/>
      <color indexed="8"/>
      <name val="Calibri"/>
      <family val="2"/>
    </font>
    <font>
      <b/>
      <sz val="14"/>
      <color indexed="17"/>
      <name val="Calibri"/>
      <family val="2"/>
    </font>
    <font>
      <sz val="9"/>
      <color indexed="8"/>
      <name val="Calibri"/>
      <family val="2"/>
    </font>
    <font>
      <b/>
      <sz val="10"/>
      <color indexed="8"/>
      <name val="Calibri"/>
      <family val="2"/>
    </font>
    <font>
      <b/>
      <sz val="9"/>
      <color indexed="57"/>
      <name val="Calibri"/>
      <family val="2"/>
    </font>
    <font>
      <sz val="9"/>
      <color indexed="10"/>
      <name val="Calibri"/>
      <family val="2"/>
    </font>
    <font>
      <sz val="11"/>
      <color indexed="8"/>
      <name val="Calibri"/>
      <family val="2"/>
    </font>
    <font>
      <b/>
      <sz val="11"/>
      <color indexed="8"/>
      <name val="Calibri"/>
      <family val="2"/>
    </font>
    <font>
      <sz val="12"/>
      <color indexed="8"/>
      <name val="Arial"/>
      <family val="2"/>
    </font>
    <font>
      <sz val="12"/>
      <color indexed="8"/>
      <name val="Calibri"/>
      <family val="2"/>
      <charset val="204"/>
    </font>
    <font>
      <sz val="10"/>
      <color indexed="8"/>
      <name val="Arial"/>
      <family val="2"/>
    </font>
    <font>
      <sz val="10"/>
      <name val="Calibri"/>
      <family val="2"/>
    </font>
    <font>
      <sz val="11"/>
      <color indexed="18"/>
      <name val="Calibri"/>
      <family val="2"/>
    </font>
    <font>
      <b/>
      <sz val="12"/>
      <color indexed="17"/>
      <name val="Calibri"/>
      <family val="2"/>
    </font>
    <font>
      <i/>
      <sz val="11"/>
      <color indexed="8"/>
      <name val="Calibri"/>
      <family val="2"/>
    </font>
    <font>
      <sz val="11"/>
      <name val="Calibri"/>
      <family val="2"/>
    </font>
    <font>
      <i/>
      <sz val="10"/>
      <color indexed="8"/>
      <name val="Calibri"/>
      <family val="2"/>
    </font>
    <font>
      <i/>
      <sz val="10"/>
      <color indexed="8"/>
      <name val="Calibri"/>
      <family val="2"/>
      <charset val="204"/>
    </font>
    <font>
      <sz val="11"/>
      <color indexed="8"/>
      <name val="Arial"/>
      <family val="2"/>
    </font>
    <font>
      <sz val="11"/>
      <color theme="1"/>
      <name val="Calibri"/>
      <family val="2"/>
      <charset val="204"/>
      <scheme val="minor"/>
    </font>
    <font>
      <sz val="12"/>
      <color theme="1"/>
      <name val="Calibri"/>
      <family val="2"/>
      <charset val="204"/>
      <scheme val="minor"/>
    </font>
    <font>
      <sz val="11"/>
      <color theme="1"/>
      <name val="Calibri"/>
      <family val="2"/>
      <scheme val="minor"/>
    </font>
    <font>
      <b/>
      <sz val="9"/>
      <name val="Calibri"/>
      <family val="2"/>
      <charset val="204"/>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00"/>
        <bgColor indexed="64"/>
      </patternFill>
    </fill>
  </fills>
  <borders count="56">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right style="thin">
        <color indexed="9"/>
      </right>
      <top/>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
      <left style="thin">
        <color indexed="9"/>
      </left>
      <right style="thin">
        <color indexed="9"/>
      </right>
      <top/>
      <bottom style="thin">
        <color indexed="9"/>
      </bottom>
      <diagonal/>
    </border>
    <border>
      <left/>
      <right/>
      <top/>
      <bottom style="thin">
        <color indexed="9"/>
      </bottom>
      <diagonal/>
    </border>
    <border>
      <left style="thin">
        <color indexed="9"/>
      </left>
      <right/>
      <top/>
      <bottom style="thin">
        <color indexed="9"/>
      </bottom>
      <diagonal/>
    </border>
    <border>
      <left style="thin">
        <color indexed="22"/>
      </left>
      <right style="thin">
        <color indexed="22"/>
      </right>
      <top style="mediumDashed">
        <color indexed="11"/>
      </top>
      <bottom style="thin">
        <color indexed="22"/>
      </bottom>
      <diagonal/>
    </border>
    <border>
      <left style="mediumDashed">
        <color indexed="11"/>
      </left>
      <right style="mediumDashed">
        <color indexed="11"/>
      </right>
      <top style="mediumDashed">
        <color indexed="11"/>
      </top>
      <bottom style="mediumDashed">
        <color indexed="11"/>
      </bottom>
      <diagonal/>
    </border>
    <border>
      <left style="thin">
        <color indexed="9"/>
      </left>
      <right style="mediumDashed">
        <color indexed="11"/>
      </right>
      <top/>
      <bottom/>
      <diagonal/>
    </border>
    <border>
      <left style="thin">
        <color indexed="9"/>
      </left>
      <right style="thin">
        <color indexed="22"/>
      </right>
      <top/>
      <bottom/>
      <diagonal/>
    </border>
    <border>
      <left/>
      <right/>
      <top/>
      <bottom style="thin">
        <color indexed="22"/>
      </bottom>
      <diagonal/>
    </border>
    <border>
      <left style="thin">
        <color indexed="22"/>
      </left>
      <right/>
      <top style="thin">
        <color indexed="22"/>
      </top>
      <bottom style="thin">
        <color indexed="22"/>
      </bottom>
      <diagonal/>
    </border>
    <border>
      <left style="thin">
        <color indexed="9"/>
      </left>
      <right/>
      <top/>
      <bottom/>
      <diagonal/>
    </border>
    <border>
      <left style="thin">
        <color indexed="9"/>
      </left>
      <right style="thin">
        <color indexed="9"/>
      </right>
      <top style="thin">
        <color indexed="9"/>
      </top>
      <bottom/>
      <diagonal/>
    </border>
    <border>
      <left/>
      <right style="thin">
        <color indexed="9"/>
      </right>
      <top style="thin">
        <color indexed="9"/>
      </top>
      <bottom/>
      <diagonal/>
    </border>
    <border>
      <left/>
      <right/>
      <top style="thin">
        <color indexed="9"/>
      </top>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diagonalUp="1">
      <left/>
      <right/>
      <top style="thin">
        <color indexed="9"/>
      </top>
      <bottom style="thin">
        <color indexed="9"/>
      </bottom>
      <diagonal style="thin">
        <color indexed="9"/>
      </diagonal>
    </border>
    <border>
      <left style="thin">
        <color indexed="64"/>
      </left>
      <right style="thin">
        <color indexed="64"/>
      </right>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Dashed">
        <color indexed="11"/>
      </left>
      <right/>
      <top style="thin">
        <color indexed="9"/>
      </top>
      <bottom/>
      <diagonal/>
    </border>
    <border>
      <left style="thin">
        <color rgb="FFCBA9E5"/>
      </left>
      <right style="thin">
        <color rgb="FFCBA9E5"/>
      </right>
      <top style="thin">
        <color rgb="FFCBA9E5"/>
      </top>
      <bottom style="thin">
        <color rgb="FFCBA9E5"/>
      </bottom>
      <diagonal/>
    </border>
    <border>
      <left style="thin">
        <color indexed="9"/>
      </left>
      <right style="thin">
        <color rgb="FFCBA9E5"/>
      </right>
      <top style="thin">
        <color indexed="9"/>
      </top>
      <bottom/>
      <diagonal/>
    </border>
    <border>
      <left style="thin">
        <color indexed="9"/>
      </left>
      <right style="thin">
        <color rgb="FFCBA9E5"/>
      </right>
      <top style="thin">
        <color indexed="9"/>
      </top>
      <bottom style="thin">
        <color indexed="9"/>
      </bottom>
      <diagonal/>
    </border>
    <border>
      <left style="thin">
        <color indexed="9"/>
      </left>
      <right/>
      <top style="thin">
        <color indexed="9"/>
      </top>
      <bottom style="thin">
        <color rgb="FFCBA9E5"/>
      </bottom>
      <diagonal/>
    </border>
    <border>
      <left/>
      <right/>
      <top style="thin">
        <color indexed="9"/>
      </top>
      <bottom style="thin">
        <color rgb="FFCBA9E5"/>
      </bottom>
      <diagonal/>
    </border>
    <border>
      <left/>
      <right style="thin">
        <color indexed="9"/>
      </right>
      <top style="thin">
        <color indexed="9"/>
      </top>
      <bottom style="thin">
        <color rgb="FFCBA9E5"/>
      </bottom>
      <diagonal/>
    </border>
    <border>
      <left style="thin">
        <color indexed="9"/>
      </left>
      <right style="thin">
        <color indexed="9"/>
      </right>
      <top style="thin">
        <color indexed="9"/>
      </top>
      <bottom style="thin">
        <color rgb="FFCBA9E5"/>
      </bottom>
      <diagonal/>
    </border>
    <border>
      <left/>
      <right style="thin">
        <color indexed="22"/>
      </right>
      <top style="thin">
        <color rgb="FFCBA9E5"/>
      </top>
      <bottom style="thin">
        <color rgb="FFCBA9E5"/>
      </bottom>
      <diagonal/>
    </border>
    <border>
      <left/>
      <right style="thin">
        <color rgb="FFCBA9E5"/>
      </right>
      <top style="thin">
        <color indexed="9"/>
      </top>
      <bottom style="thin">
        <color rgb="FFCBA9E5"/>
      </bottom>
      <diagonal/>
    </border>
    <border>
      <left/>
      <right style="thin">
        <color rgb="FFCBA9E5"/>
      </right>
      <top style="thin">
        <color rgb="FFCBA9E5"/>
      </top>
      <bottom/>
      <diagonal/>
    </border>
    <border>
      <left/>
      <right style="thin">
        <color rgb="FFCBA9E5"/>
      </right>
      <top/>
      <bottom/>
      <diagonal/>
    </border>
    <border>
      <left/>
      <right style="thin">
        <color rgb="FFCBA9E5"/>
      </right>
      <top style="thin">
        <color rgb="FFCBA9E5"/>
      </top>
      <bottom style="thin">
        <color rgb="FFCBA9E5"/>
      </bottom>
      <diagonal/>
    </border>
    <border>
      <left/>
      <right/>
      <top style="thin">
        <color rgb="FFCBA9E5"/>
      </top>
      <bottom style="thin">
        <color rgb="FFCBA9E5"/>
      </bottom>
      <diagonal/>
    </border>
    <border>
      <left style="thin">
        <color rgb="FFCBA9E5"/>
      </left>
      <right style="thin">
        <color rgb="FFCBA9E5"/>
      </right>
      <top style="thin">
        <color rgb="FFCBA9E5"/>
      </top>
      <bottom/>
      <diagonal/>
    </border>
    <border>
      <left style="thin">
        <color rgb="FFCBA9E5"/>
      </left>
      <right style="thin">
        <color rgb="FFCBA9E5"/>
      </right>
      <top/>
      <bottom style="thin">
        <color rgb="FFCBA9E5"/>
      </bottom>
      <diagonal/>
    </border>
  </borders>
  <cellStyleXfs count="5">
    <xf numFmtId="0" fontId="0" fillId="0" borderId="0"/>
    <xf numFmtId="0" fontId="22" fillId="0" borderId="0"/>
    <xf numFmtId="0" fontId="23" fillId="0" borderId="0"/>
    <xf numFmtId="0" fontId="23" fillId="0" borderId="0"/>
    <xf numFmtId="0" fontId="23" fillId="0" borderId="0"/>
  </cellStyleXfs>
  <cellXfs count="155">
    <xf numFmtId="0" fontId="0" fillId="0" borderId="0" xfId="0"/>
    <xf numFmtId="0" fontId="23" fillId="0" borderId="0" xfId="2"/>
    <xf numFmtId="0" fontId="10" fillId="0" borderId="0" xfId="2" applyFont="1"/>
    <xf numFmtId="0" fontId="10" fillId="0" borderId="2" xfId="2" applyFont="1" applyBorder="1"/>
    <xf numFmtId="0" fontId="10" fillId="0" borderId="3" xfId="2" applyFont="1" applyBorder="1"/>
    <xf numFmtId="0" fontId="10" fillId="0" borderId="4" xfId="2" applyFont="1" applyBorder="1"/>
    <xf numFmtId="0" fontId="10" fillId="0" borderId="5" xfId="2" applyFont="1" applyBorder="1"/>
    <xf numFmtId="0" fontId="10" fillId="0" borderId="6" xfId="2" applyFont="1" applyBorder="1"/>
    <xf numFmtId="0" fontId="10" fillId="0" borderId="7" xfId="2" applyFont="1" applyBorder="1"/>
    <xf numFmtId="0" fontId="10" fillId="0" borderId="8" xfId="2" applyFont="1" applyBorder="1"/>
    <xf numFmtId="0" fontId="10" fillId="0" borderId="9" xfId="2" applyFont="1" applyBorder="1"/>
    <xf numFmtId="0" fontId="11" fillId="0" borderId="0" xfId="3" applyFont="1"/>
    <xf numFmtId="0" fontId="10" fillId="0" borderId="10" xfId="3" applyFont="1" applyBorder="1"/>
    <xf numFmtId="0" fontId="10" fillId="0" borderId="6" xfId="3" applyFont="1" applyBorder="1"/>
    <xf numFmtId="0" fontId="11" fillId="0" borderId="6" xfId="3" applyFont="1" applyBorder="1"/>
    <xf numFmtId="0" fontId="10" fillId="0" borderId="11" xfId="3" applyFont="1" applyBorder="1"/>
    <xf numFmtId="0" fontId="10" fillId="0" borderId="8" xfId="3" applyFont="1" applyBorder="1"/>
    <xf numFmtId="0" fontId="11" fillId="0" borderId="8" xfId="3" applyFont="1" applyBorder="1"/>
    <xf numFmtId="0" fontId="4" fillId="0" borderId="10" xfId="3" applyFont="1" applyBorder="1"/>
    <xf numFmtId="0" fontId="2" fillId="2" borderId="11" xfId="3" applyFont="1" applyFill="1" applyBorder="1" applyAlignment="1">
      <alignment horizontal="center" vertical="top" wrapText="1"/>
    </xf>
    <xf numFmtId="164" fontId="2" fillId="0" borderId="13" xfId="3" applyNumberFormat="1" applyFont="1" applyBorder="1" applyAlignment="1">
      <alignment horizontal="center" vertical="center" wrapText="1"/>
    </xf>
    <xf numFmtId="0" fontId="2" fillId="0" borderId="8" xfId="3" applyFont="1" applyBorder="1" applyAlignment="1">
      <alignment horizontal="center" vertical="center"/>
    </xf>
    <xf numFmtId="164" fontId="1" fillId="0" borderId="3" xfId="3" applyNumberFormat="1" applyFont="1" applyBorder="1" applyAlignment="1">
      <alignment horizontal="center" vertical="center"/>
    </xf>
    <xf numFmtId="0" fontId="1" fillId="0" borderId="8" xfId="3" applyFont="1" applyBorder="1"/>
    <xf numFmtId="164" fontId="5" fillId="0" borderId="14" xfId="3" applyNumberFormat="1" applyFont="1" applyBorder="1" applyAlignment="1">
      <alignment horizontal="center" vertical="center" wrapText="1"/>
    </xf>
    <xf numFmtId="0" fontId="1" fillId="2" borderId="11" xfId="3" applyFont="1" applyFill="1" applyBorder="1" applyAlignment="1">
      <alignment vertical="center"/>
    </xf>
    <xf numFmtId="0" fontId="1" fillId="2" borderId="7" xfId="3" applyFont="1" applyFill="1" applyBorder="1" applyAlignment="1">
      <alignment vertical="center"/>
    </xf>
    <xf numFmtId="0" fontId="11" fillId="2" borderId="6" xfId="3" applyFont="1" applyFill="1" applyBorder="1"/>
    <xf numFmtId="0" fontId="12" fillId="0" borderId="10" xfId="3" applyFont="1" applyBorder="1" applyAlignment="1">
      <alignment horizontal="center" vertical="center"/>
    </xf>
    <xf numFmtId="0" fontId="11" fillId="0" borderId="3" xfId="3" applyFont="1" applyBorder="1"/>
    <xf numFmtId="0" fontId="11" fillId="0" borderId="4" xfId="3" applyFont="1" applyBorder="1"/>
    <xf numFmtId="0" fontId="11" fillId="0" borderId="2" xfId="3" applyFont="1" applyBorder="1"/>
    <xf numFmtId="0" fontId="10" fillId="0" borderId="15" xfId="3" applyFont="1" applyBorder="1"/>
    <xf numFmtId="0" fontId="10" fillId="0" borderId="16" xfId="3" applyFont="1" applyBorder="1"/>
    <xf numFmtId="0" fontId="1" fillId="3" borderId="17" xfId="3" applyFont="1" applyFill="1" applyBorder="1" applyAlignment="1">
      <alignment horizontal="center" vertical="center" wrapText="1"/>
    </xf>
    <xf numFmtId="0" fontId="1" fillId="3" borderId="18" xfId="3" applyFont="1" applyFill="1" applyBorder="1" applyAlignment="1">
      <alignment horizontal="center" vertical="center" wrapText="1"/>
    </xf>
    <xf numFmtId="0" fontId="5" fillId="0" borderId="12" xfId="3" applyFont="1" applyBorder="1"/>
    <xf numFmtId="0" fontId="2" fillId="0" borderId="19" xfId="3" applyFont="1" applyBorder="1"/>
    <xf numFmtId="0" fontId="2" fillId="0" borderId="12" xfId="3" applyFont="1" applyBorder="1"/>
    <xf numFmtId="0" fontId="4" fillId="0" borderId="12" xfId="3" applyFont="1" applyBorder="1" applyAlignment="1">
      <alignment vertical="center"/>
    </xf>
    <xf numFmtId="0" fontId="4" fillId="0" borderId="4" xfId="3" applyFont="1" applyBorder="1" applyAlignment="1">
      <alignment vertical="center"/>
    </xf>
    <xf numFmtId="0" fontId="4" fillId="0" borderId="11" xfId="3" applyFont="1" applyBorder="1" applyAlignment="1">
      <alignment vertical="center"/>
    </xf>
    <xf numFmtId="0" fontId="4" fillId="0" borderId="8" xfId="3" applyFont="1" applyBorder="1" applyAlignment="1">
      <alignment vertical="top"/>
    </xf>
    <xf numFmtId="0" fontId="4" fillId="0" borderId="8" xfId="3" applyFont="1" applyBorder="1" applyAlignment="1">
      <alignment horizontal="left" vertical="top"/>
    </xf>
    <xf numFmtId="0" fontId="23" fillId="0" borderId="0" xfId="4"/>
    <xf numFmtId="0" fontId="10" fillId="0" borderId="0" xfId="4" applyFont="1"/>
    <xf numFmtId="0" fontId="10" fillId="0" borderId="2" xfId="4" applyFont="1" applyBorder="1"/>
    <xf numFmtId="0" fontId="10" fillId="0" borderId="3" xfId="4" applyFont="1" applyBorder="1"/>
    <xf numFmtId="0" fontId="10" fillId="0" borderId="4" xfId="4" applyFont="1" applyBorder="1"/>
    <xf numFmtId="0" fontId="10" fillId="0" borderId="20" xfId="4" applyFont="1" applyBorder="1"/>
    <xf numFmtId="0" fontId="10" fillId="0" borderId="5" xfId="4" applyFont="1" applyBorder="1"/>
    <xf numFmtId="0" fontId="10" fillId="0" borderId="6" xfId="4" applyFont="1" applyBorder="1"/>
    <xf numFmtId="0" fontId="10" fillId="0" borderId="19" xfId="4" applyFont="1" applyBorder="1"/>
    <xf numFmtId="0" fontId="10" fillId="0" borderId="21" xfId="4" applyFont="1" applyBorder="1"/>
    <xf numFmtId="0" fontId="10" fillId="0" borderId="8" xfId="4" applyFont="1" applyBorder="1"/>
    <xf numFmtId="0" fontId="10" fillId="0" borderId="22" xfId="4" applyFont="1" applyBorder="1"/>
    <xf numFmtId="0" fontId="10" fillId="2" borderId="0" xfId="4" applyFont="1" applyFill="1"/>
    <xf numFmtId="0" fontId="2" fillId="0" borderId="1" xfId="4" applyFont="1" applyBorder="1"/>
    <xf numFmtId="0" fontId="14" fillId="0" borderId="19" xfId="4" applyFont="1" applyBorder="1"/>
    <xf numFmtId="0" fontId="13" fillId="2" borderId="0" xfId="4" applyFont="1" applyFill="1" applyAlignment="1">
      <alignment horizontal="left" vertical="center"/>
    </xf>
    <xf numFmtId="165" fontId="2" fillId="2" borderId="0" xfId="4" applyNumberFormat="1" applyFont="1" applyFill="1" applyAlignment="1">
      <alignment horizontal="center"/>
    </xf>
    <xf numFmtId="164" fontId="2" fillId="2" borderId="0" xfId="4" applyNumberFormat="1" applyFont="1" applyFill="1" applyAlignment="1">
      <alignment horizontal="center"/>
    </xf>
    <xf numFmtId="0" fontId="2" fillId="2" borderId="0" xfId="4" applyFont="1" applyFill="1" applyAlignment="1">
      <alignment horizontal="center" vertical="center"/>
    </xf>
    <xf numFmtId="166" fontId="2" fillId="0" borderId="0" xfId="4" applyNumberFormat="1" applyFont="1" applyAlignment="1">
      <alignment horizontal="center" vertical="center"/>
    </xf>
    <xf numFmtId="0" fontId="4" fillId="0" borderId="23" xfId="4" applyFont="1" applyBorder="1" applyAlignment="1">
      <alignment horizontal="center" vertical="center" wrapText="1"/>
    </xf>
    <xf numFmtId="164" fontId="4" fillId="0" borderId="23" xfId="4" applyNumberFormat="1" applyFont="1" applyBorder="1"/>
    <xf numFmtId="0" fontId="4" fillId="0" borderId="23" xfId="4" applyFont="1" applyBorder="1"/>
    <xf numFmtId="166" fontId="2" fillId="0" borderId="23" xfId="4" applyNumberFormat="1" applyFont="1" applyBorder="1"/>
    <xf numFmtId="0" fontId="10" fillId="0" borderId="24" xfId="4" applyFont="1" applyBorder="1"/>
    <xf numFmtId="0" fontId="2" fillId="0" borderId="0" xfId="4" applyFont="1"/>
    <xf numFmtId="0" fontId="2" fillId="0" borderId="0" xfId="4" applyFont="1" applyAlignment="1">
      <alignment horizontal="center" vertical="center"/>
    </xf>
    <xf numFmtId="0" fontId="2" fillId="0" borderId="8" xfId="4" applyFont="1" applyBorder="1"/>
    <xf numFmtId="0" fontId="2" fillId="0" borderId="5" xfId="4" applyFont="1" applyBorder="1"/>
    <xf numFmtId="0" fontId="10" fillId="0" borderId="27" xfId="4" applyFont="1" applyBorder="1"/>
    <xf numFmtId="0" fontId="10" fillId="0" borderId="28" xfId="4" applyFont="1" applyBorder="1"/>
    <xf numFmtId="0" fontId="2" fillId="0" borderId="11" xfId="4" applyFont="1" applyBorder="1"/>
    <xf numFmtId="0" fontId="12" fillId="0" borderId="0" xfId="4" applyFont="1" applyAlignment="1">
      <alignment horizontal="center" vertical="center"/>
    </xf>
    <xf numFmtId="0" fontId="22" fillId="0" borderId="41" xfId="1" applyBorder="1"/>
    <xf numFmtId="0" fontId="11" fillId="0" borderId="42" xfId="2" applyFont="1" applyBorder="1"/>
    <xf numFmtId="0" fontId="10" fillId="0" borderId="43" xfId="2" applyFont="1" applyBorder="1"/>
    <xf numFmtId="0" fontId="9" fillId="3" borderId="48" xfId="2" applyFont="1" applyFill="1" applyBorder="1" applyAlignment="1">
      <alignment horizontal="center" vertical="center"/>
    </xf>
    <xf numFmtId="0" fontId="16" fillId="3" borderId="27" xfId="2" applyFont="1" applyFill="1" applyBorder="1" applyAlignment="1">
      <alignment horizontal="center"/>
    </xf>
    <xf numFmtId="0" fontId="9" fillId="3" borderId="49" xfId="2" applyFont="1" applyFill="1" applyBorder="1" applyAlignment="1">
      <alignment horizontal="center" vertical="center"/>
    </xf>
    <xf numFmtId="0" fontId="9" fillId="3" borderId="50" xfId="2" applyFont="1" applyFill="1" applyBorder="1" applyAlignment="1">
      <alignment horizontal="center" vertical="center"/>
    </xf>
    <xf numFmtId="0" fontId="19" fillId="3" borderId="51" xfId="2" applyFont="1" applyFill="1" applyBorder="1" applyAlignment="1">
      <alignment horizontal="center"/>
    </xf>
    <xf numFmtId="0" fontId="18" fillId="3" borderId="52" xfId="2" applyFont="1" applyFill="1" applyBorder="1" applyAlignment="1">
      <alignment horizontal="center"/>
    </xf>
    <xf numFmtId="0" fontId="0" fillId="0" borderId="53" xfId="0" applyBorder="1" applyAlignment="1">
      <alignment horizontal="center"/>
    </xf>
    <xf numFmtId="0" fontId="8" fillId="0" borderId="30" xfId="4" applyFont="1" applyBorder="1"/>
    <xf numFmtId="0" fontId="8" fillId="0" borderId="0" xfId="4" applyFont="1"/>
    <xf numFmtId="0" fontId="8" fillId="0" borderId="0" xfId="4" applyFont="1" applyAlignment="1">
      <alignment horizontal="center" vertical="center"/>
    </xf>
    <xf numFmtId="0" fontId="8" fillId="0" borderId="27" xfId="4" applyFont="1" applyBorder="1"/>
    <xf numFmtId="0" fontId="8" fillId="0" borderId="25" xfId="4" applyFont="1" applyBorder="1"/>
    <xf numFmtId="0" fontId="8" fillId="0" borderId="25" xfId="4" applyFont="1" applyBorder="1" applyAlignment="1">
      <alignment horizontal="center" vertical="center"/>
    </xf>
    <xf numFmtId="0" fontId="8" fillId="0" borderId="26" xfId="4" applyFont="1" applyBorder="1"/>
    <xf numFmtId="0" fontId="8" fillId="0" borderId="31" xfId="4" applyFont="1" applyBorder="1"/>
    <xf numFmtId="0" fontId="8" fillId="0" borderId="1" xfId="4" applyFont="1" applyBorder="1"/>
    <xf numFmtId="0" fontId="8" fillId="0" borderId="17" xfId="4" applyFont="1" applyBorder="1"/>
    <xf numFmtId="0" fontId="8" fillId="0" borderId="17" xfId="4" applyFont="1" applyBorder="1" applyAlignment="1">
      <alignment horizontal="center" vertical="center"/>
    </xf>
    <xf numFmtId="0" fontId="8" fillId="0" borderId="32" xfId="4" applyFont="1" applyBorder="1"/>
    <xf numFmtId="0" fontId="8" fillId="0" borderId="12" xfId="3" applyFont="1" applyBorder="1"/>
    <xf numFmtId="0" fontId="8" fillId="0" borderId="11" xfId="3" applyFont="1" applyBorder="1"/>
    <xf numFmtId="0" fontId="8" fillId="0" borderId="7" xfId="3" applyFont="1" applyBorder="1" applyAlignment="1">
      <alignment horizontal="center" vertical="center"/>
    </xf>
    <xf numFmtId="0" fontId="8" fillId="0" borderId="44" xfId="3" applyFont="1" applyBorder="1"/>
    <xf numFmtId="0" fontId="8" fillId="0" borderId="45" xfId="3" applyFont="1" applyBorder="1"/>
    <xf numFmtId="0" fontId="8" fillId="0" borderId="46" xfId="3" applyFont="1" applyBorder="1"/>
    <xf numFmtId="0" fontId="8" fillId="0" borderId="46" xfId="3" applyFont="1" applyBorder="1" applyAlignment="1">
      <alignment horizontal="center" vertical="center"/>
    </xf>
    <xf numFmtId="0" fontId="20" fillId="0" borderId="47" xfId="3" applyFont="1" applyBorder="1"/>
    <xf numFmtId="14" fontId="5" fillId="4" borderId="23" xfId="4" applyNumberFormat="1" applyFont="1" applyFill="1" applyBorder="1"/>
    <xf numFmtId="164" fontId="5" fillId="4" borderId="23" xfId="4" applyNumberFormat="1" applyFont="1" applyFill="1" applyBorder="1"/>
    <xf numFmtId="0" fontId="5" fillId="4" borderId="23" xfId="4" applyFont="1" applyFill="1" applyBorder="1"/>
    <xf numFmtId="0" fontId="8" fillId="0" borderId="33" xfId="4" applyFont="1" applyBorder="1"/>
    <xf numFmtId="0" fontId="8" fillId="0" borderId="18" xfId="4" applyFont="1" applyBorder="1"/>
    <xf numFmtId="0" fontId="20" fillId="0" borderId="18" xfId="4" applyFont="1" applyBorder="1"/>
    <xf numFmtId="0" fontId="20" fillId="0" borderId="25" xfId="4" applyFont="1" applyBorder="1"/>
    <xf numFmtId="0" fontId="20" fillId="0" borderId="25" xfId="4" applyFont="1" applyBorder="1" applyAlignment="1">
      <alignment horizontal="center" vertical="center"/>
    </xf>
    <xf numFmtId="0" fontId="20" fillId="0" borderId="26" xfId="4" applyFont="1" applyBorder="1"/>
    <xf numFmtId="2" fontId="0" fillId="0" borderId="41" xfId="0" applyNumberFormat="1" applyBorder="1" applyAlignment="1">
      <alignment horizontal="center"/>
    </xf>
    <xf numFmtId="2" fontId="0" fillId="0" borderId="29" xfId="0" applyNumberFormat="1" applyBorder="1" applyAlignment="1">
      <alignment horizontal="center"/>
    </xf>
    <xf numFmtId="167" fontId="21" fillId="0" borderId="53" xfId="1" applyNumberFormat="1" applyFont="1" applyBorder="1" applyAlignment="1">
      <alignment horizontal="left" vertical="center"/>
    </xf>
    <xf numFmtId="168" fontId="21" fillId="0" borderId="41" xfId="0" applyNumberFormat="1" applyFont="1" applyBorder="1" applyAlignment="1">
      <alignment horizontal="center"/>
    </xf>
    <xf numFmtId="0" fontId="24" fillId="0" borderId="8" xfId="3" applyFont="1" applyBorder="1" applyAlignment="1">
      <alignment vertical="top"/>
    </xf>
    <xf numFmtId="0" fontId="4" fillId="0" borderId="12" xfId="3" applyFont="1" applyBorder="1" applyAlignment="1">
      <alignment horizontal="left" vertical="center" wrapText="1"/>
    </xf>
    <xf numFmtId="0" fontId="4" fillId="0" borderId="11" xfId="3" applyFont="1" applyBorder="1" applyAlignment="1">
      <alignment horizontal="left" vertical="center" wrapText="1"/>
    </xf>
    <xf numFmtId="0" fontId="15" fillId="0" borderId="12" xfId="3" applyFont="1" applyBorder="1" applyAlignment="1">
      <alignment horizontal="center" vertical="top"/>
    </xf>
    <xf numFmtId="0" fontId="15" fillId="0" borderId="11" xfId="3" applyFont="1" applyBorder="1" applyAlignment="1">
      <alignment horizontal="center" vertical="top"/>
    </xf>
    <xf numFmtId="0" fontId="4" fillId="0" borderId="40" xfId="3" applyFont="1" applyBorder="1" applyAlignment="1">
      <alignment horizontal="center" vertical="center" wrapText="1"/>
    </xf>
    <xf numFmtId="0" fontId="4" fillId="0" borderId="22" xfId="3" applyFont="1" applyBorder="1" applyAlignment="1">
      <alignment horizontal="center" vertical="center" wrapText="1"/>
    </xf>
    <xf numFmtId="0" fontId="4" fillId="0" borderId="21" xfId="3" applyFont="1" applyBorder="1" applyAlignment="1">
      <alignment horizontal="center" vertical="center" wrapText="1"/>
    </xf>
    <xf numFmtId="0" fontId="2" fillId="0" borderId="37" xfId="4" applyFont="1" applyBorder="1" applyAlignment="1">
      <alignment horizontal="center"/>
    </xf>
    <xf numFmtId="0" fontId="2" fillId="0" borderId="38" xfId="4" applyFont="1" applyBorder="1" applyAlignment="1">
      <alignment horizontal="center"/>
    </xf>
    <xf numFmtId="0" fontId="2" fillId="0" borderId="39" xfId="4" applyFont="1" applyBorder="1" applyAlignment="1">
      <alignment horizontal="center"/>
    </xf>
    <xf numFmtId="0" fontId="3" fillId="0" borderId="12" xfId="3" applyFont="1" applyBorder="1" applyAlignment="1">
      <alignment horizontal="center" vertical="top"/>
    </xf>
    <xf numFmtId="0" fontId="3" fillId="0" borderId="11" xfId="3" applyFont="1" applyBorder="1" applyAlignment="1">
      <alignment horizontal="center" vertical="top"/>
    </xf>
    <xf numFmtId="0" fontId="17" fillId="3" borderId="54" xfId="2" applyFont="1" applyFill="1" applyBorder="1" applyAlignment="1">
      <alignment horizontal="center" vertical="center"/>
    </xf>
    <xf numFmtId="0" fontId="17" fillId="3" borderId="55" xfId="2" applyFont="1" applyFill="1" applyBorder="1" applyAlignment="1">
      <alignment horizontal="center" vertical="center"/>
    </xf>
    <xf numFmtId="0" fontId="8" fillId="3" borderId="53" xfId="2" applyFont="1" applyFill="1" applyBorder="1" applyAlignment="1">
      <alignment horizontal="center" vertical="center"/>
    </xf>
    <xf numFmtId="0" fontId="8" fillId="3" borderId="52" xfId="2" applyFont="1" applyFill="1" applyBorder="1" applyAlignment="1">
      <alignment horizontal="center" vertical="center"/>
    </xf>
    <xf numFmtId="0" fontId="9" fillId="0" borderId="34" xfId="4" applyFont="1" applyBorder="1" applyAlignment="1">
      <alignment horizontal="center"/>
    </xf>
    <xf numFmtId="0" fontId="9" fillId="0" borderId="35" xfId="4" applyFont="1" applyBorder="1" applyAlignment="1">
      <alignment horizontal="center"/>
    </xf>
    <xf numFmtId="0" fontId="9" fillId="0" borderId="36" xfId="4" applyFont="1" applyBorder="1" applyAlignment="1">
      <alignment horizontal="center"/>
    </xf>
    <xf numFmtId="0" fontId="9" fillId="0" borderId="37" xfId="4" applyFont="1" applyBorder="1" applyAlignment="1">
      <alignment horizontal="center"/>
    </xf>
    <xf numFmtId="0" fontId="9" fillId="0" borderId="38" xfId="4" applyFont="1" applyBorder="1" applyAlignment="1">
      <alignment horizontal="center"/>
    </xf>
    <xf numFmtId="0" fontId="9" fillId="0" borderId="39" xfId="4" applyFont="1" applyBorder="1" applyAlignment="1">
      <alignment horizontal="center"/>
    </xf>
    <xf numFmtId="0" fontId="9" fillId="0" borderId="18" xfId="4" applyFont="1" applyBorder="1" applyAlignment="1">
      <alignment horizontal="center" vertical="center"/>
    </xf>
    <xf numFmtId="0" fontId="9" fillId="0" borderId="25" xfId="4" applyFont="1" applyBorder="1" applyAlignment="1">
      <alignment horizontal="center" vertical="center"/>
    </xf>
    <xf numFmtId="0" fontId="9" fillId="0" borderId="26" xfId="4" applyFont="1" applyBorder="1" applyAlignment="1">
      <alignment horizontal="center" vertical="center"/>
    </xf>
    <xf numFmtId="0" fontId="9" fillId="0" borderId="18" xfId="4" applyFont="1" applyBorder="1" applyAlignment="1">
      <alignment horizontal="center"/>
    </xf>
    <xf numFmtId="0" fontId="9" fillId="0" borderId="25" xfId="4" applyFont="1" applyBorder="1" applyAlignment="1">
      <alignment horizontal="center"/>
    </xf>
    <xf numFmtId="0" fontId="9" fillId="0" borderId="26" xfId="4" applyFont="1" applyBorder="1" applyAlignment="1">
      <alignment horizontal="center"/>
    </xf>
    <xf numFmtId="0" fontId="2" fillId="0" borderId="18" xfId="4" applyFont="1" applyBorder="1" applyAlignment="1">
      <alignment horizontal="left" vertical="top" wrapText="1"/>
    </xf>
    <xf numFmtId="0" fontId="2" fillId="0" borderId="25" xfId="4" applyFont="1" applyBorder="1" applyAlignment="1">
      <alignment horizontal="left" vertical="top" wrapText="1"/>
    </xf>
    <xf numFmtId="0" fontId="2" fillId="0" borderId="26" xfId="4" applyFont="1" applyBorder="1" applyAlignment="1">
      <alignment horizontal="left" vertical="top" wrapText="1"/>
    </xf>
    <xf numFmtId="0" fontId="5" fillId="0" borderId="18" xfId="4" applyFont="1" applyBorder="1" applyAlignment="1">
      <alignment horizontal="left" vertical="top" wrapText="1"/>
    </xf>
    <xf numFmtId="0" fontId="5" fillId="0" borderId="25" xfId="4" applyFont="1" applyBorder="1" applyAlignment="1">
      <alignment horizontal="left" vertical="top" wrapText="1"/>
    </xf>
    <xf numFmtId="0" fontId="5" fillId="0" borderId="26" xfId="4" applyFont="1" applyBorder="1" applyAlignment="1">
      <alignment horizontal="left" vertical="top" wrapText="1"/>
    </xf>
  </cellXfs>
  <cellStyles count="5">
    <cellStyle name="Обычный" xfId="0" builtinId="0"/>
    <cellStyle name="Обычный 2" xfId="1" xr:uid="{00000000-0005-0000-0000-000001000000}"/>
    <cellStyle name="Обычный 3" xfId="2" xr:uid="{00000000-0005-0000-0000-000002000000}"/>
    <cellStyle name="Обычный 4" xfId="3" xr:uid="{00000000-0005-0000-0000-000003000000}"/>
    <cellStyle name="Обычный 6"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B230"/>
  <sheetViews>
    <sheetView showGridLines="0" tabSelected="1" workbookViewId="0">
      <selection activeCell="Z1" sqref="Z1"/>
    </sheetView>
  </sheetViews>
  <sheetFormatPr defaultColWidth="8.85546875" defaultRowHeight="15" x14ac:dyDescent="0.25"/>
  <cols>
    <col min="1" max="1" width="5.140625" customWidth="1"/>
    <col min="2" max="2" width="29.85546875" customWidth="1"/>
    <col min="3" max="3" width="13.7109375" customWidth="1"/>
    <col min="4" max="4" width="9.28515625" customWidth="1"/>
    <col min="5" max="5" width="10.28515625" customWidth="1"/>
    <col min="6" max="6" width="13" customWidth="1"/>
    <col min="7" max="7" width="21.42578125" customWidth="1"/>
  </cols>
  <sheetData>
    <row r="2" spans="1:54" ht="18.75" x14ac:dyDescent="0.25">
      <c r="B2" s="131" t="s">
        <v>219</v>
      </c>
      <c r="C2" s="132"/>
      <c r="D2" s="132"/>
      <c r="E2" s="132"/>
      <c r="F2" s="132"/>
      <c r="G2" s="132"/>
    </row>
    <row r="3" spans="1:54" ht="15.75" x14ac:dyDescent="0.25">
      <c r="B3" s="123" t="s">
        <v>154</v>
      </c>
      <c r="C3" s="124"/>
      <c r="D3" s="124"/>
      <c r="E3" s="124"/>
      <c r="F3" s="124"/>
      <c r="G3" s="124"/>
    </row>
    <row r="4" spans="1:54" x14ac:dyDescent="0.25">
      <c r="B4" s="39" t="s">
        <v>7</v>
      </c>
      <c r="C4" s="40"/>
      <c r="D4" s="41"/>
      <c r="E4" s="25"/>
      <c r="F4" s="25"/>
      <c r="G4" s="26"/>
    </row>
    <row r="5" spans="1:54" x14ac:dyDescent="0.25">
      <c r="B5" s="120" t="s">
        <v>218</v>
      </c>
      <c r="C5" s="42"/>
      <c r="D5" s="43"/>
      <c r="E5" s="22"/>
      <c r="F5" s="23"/>
      <c r="G5" s="23"/>
    </row>
    <row r="6" spans="1:54" ht="15.75" x14ac:dyDescent="0.25">
      <c r="B6" s="37"/>
      <c r="C6" s="11"/>
      <c r="D6" s="11"/>
      <c r="E6" s="21"/>
      <c r="F6" s="14"/>
      <c r="G6" s="14"/>
    </row>
    <row r="7" spans="1:54" ht="16.5" thickBot="1" x14ac:dyDescent="0.3">
      <c r="B7" s="38" t="s">
        <v>8</v>
      </c>
      <c r="C7" s="29"/>
      <c r="D7" s="30"/>
      <c r="E7" s="21"/>
      <c r="F7" s="14"/>
      <c r="G7" s="14"/>
    </row>
    <row r="8" spans="1:54" ht="16.5" thickBot="1" x14ac:dyDescent="0.3">
      <c r="B8" s="34" t="s">
        <v>9</v>
      </c>
      <c r="C8" s="32"/>
      <c r="D8" s="24">
        <v>88</v>
      </c>
      <c r="E8" s="125" t="s">
        <v>10</v>
      </c>
      <c r="F8" s="126"/>
      <c r="G8" s="127"/>
    </row>
    <row r="9" spans="1:54" ht="15.75" x14ac:dyDescent="0.25">
      <c r="B9" s="35" t="s">
        <v>220</v>
      </c>
      <c r="C9" s="33"/>
      <c r="D9" s="20">
        <f>D8*1.05</f>
        <v>92.4</v>
      </c>
      <c r="E9" s="19"/>
      <c r="F9" s="17"/>
      <c r="G9" s="27"/>
    </row>
    <row r="10" spans="1:54" ht="15.75" x14ac:dyDescent="0.25">
      <c r="B10" s="121" t="s">
        <v>11</v>
      </c>
      <c r="C10" s="122"/>
      <c r="D10" s="122"/>
      <c r="E10" s="122"/>
      <c r="F10" s="31"/>
      <c r="G10" s="27"/>
    </row>
    <row r="11" spans="1:54" ht="15.75" x14ac:dyDescent="0.25">
      <c r="B11" s="36" t="s">
        <v>12</v>
      </c>
      <c r="C11" s="12"/>
      <c r="D11" s="12"/>
      <c r="E11" s="28"/>
      <c r="F11" s="15"/>
      <c r="G11" s="16"/>
    </row>
    <row r="12" spans="1:54" x14ac:dyDescent="0.25">
      <c r="B12" s="99" t="s">
        <v>13</v>
      </c>
      <c r="C12" s="100"/>
      <c r="D12" s="100"/>
      <c r="E12" s="101"/>
      <c r="F12" s="100"/>
      <c r="G12" s="18"/>
    </row>
    <row r="13" spans="1:54" ht="15.75" x14ac:dyDescent="0.25">
      <c r="B13" s="102" t="s">
        <v>14</v>
      </c>
      <c r="C13" s="103"/>
      <c r="D13" s="104"/>
      <c r="E13" s="105"/>
      <c r="F13" s="106"/>
      <c r="G13" s="13"/>
    </row>
    <row r="14" spans="1:54" ht="18" customHeight="1" x14ac:dyDescent="0.25">
      <c r="A14" s="78"/>
      <c r="B14" s="133" t="s">
        <v>0</v>
      </c>
      <c r="C14" s="135" t="s">
        <v>1</v>
      </c>
      <c r="D14" s="136"/>
      <c r="E14" s="83" t="s">
        <v>2</v>
      </c>
      <c r="F14" s="80" t="s">
        <v>3</v>
      </c>
      <c r="G14" s="5"/>
      <c r="H14" s="8"/>
      <c r="I14" s="1"/>
      <c r="J14" s="6"/>
      <c r="K14" s="1"/>
      <c r="L14" s="6"/>
      <c r="M14" s="7"/>
      <c r="N14" s="1"/>
      <c r="O14" s="6"/>
      <c r="P14" s="1"/>
      <c r="Q14" s="6"/>
      <c r="R14" s="1"/>
      <c r="S14" s="6"/>
      <c r="T14" s="3"/>
      <c r="U14" s="10"/>
      <c r="V14" s="9"/>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7"/>
    </row>
    <row r="15" spans="1:54" ht="18" customHeight="1" x14ac:dyDescent="0.25">
      <c r="A15" s="79"/>
      <c r="B15" s="134"/>
      <c r="C15" s="85" t="s">
        <v>4</v>
      </c>
      <c r="D15" s="84" t="s">
        <v>5</v>
      </c>
      <c r="E15" s="82" t="s">
        <v>6</v>
      </c>
      <c r="F15" s="81" t="s">
        <v>4</v>
      </c>
      <c r="G15" s="7"/>
      <c r="H15" s="7"/>
      <c r="I15" s="4"/>
      <c r="J15" s="9"/>
      <c r="K15" s="4"/>
      <c r="L15" s="9"/>
      <c r="M15" s="5"/>
      <c r="N15" s="4"/>
      <c r="O15" s="9"/>
      <c r="P15" s="4"/>
      <c r="Q15" s="9"/>
      <c r="R15" s="4"/>
      <c r="S15" s="9"/>
      <c r="T15" s="3"/>
      <c r="U15" s="10"/>
      <c r="V15" s="9"/>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7"/>
    </row>
    <row r="16" spans="1:54" ht="15.75" x14ac:dyDescent="0.25">
      <c r="B16" s="77" t="s">
        <v>38</v>
      </c>
      <c r="C16" s="118">
        <v>0.39609756097560977</v>
      </c>
      <c r="D16" s="119">
        <f>C16*$D$9</f>
        <v>36.599414634146342</v>
      </c>
      <c r="E16" s="86"/>
      <c r="F16" s="116">
        <f>E16*C16</f>
        <v>0</v>
      </c>
    </row>
    <row r="17" spans="2:6" ht="15.75" x14ac:dyDescent="0.25">
      <c r="B17" s="77" t="s">
        <v>39</v>
      </c>
      <c r="C17" s="118">
        <v>0.43268292682926829</v>
      </c>
      <c r="D17" s="119">
        <f t="shared" ref="D17:D73" si="0">C17*$D$9</f>
        <v>39.979902439024393</v>
      </c>
      <c r="E17" s="86"/>
      <c r="F17" s="116">
        <f t="shared" ref="F17:F73" si="1">E17*C17</f>
        <v>0</v>
      </c>
    </row>
    <row r="18" spans="2:6" ht="15.75" x14ac:dyDescent="0.25">
      <c r="B18" s="77" t="s">
        <v>155</v>
      </c>
      <c r="C18" s="118">
        <v>0.39609756097560977</v>
      </c>
      <c r="D18" s="119">
        <f t="shared" si="0"/>
        <v>36.599414634146342</v>
      </c>
      <c r="E18" s="86"/>
      <c r="F18" s="116">
        <f t="shared" si="1"/>
        <v>0</v>
      </c>
    </row>
    <row r="19" spans="2:6" ht="15.75" x14ac:dyDescent="0.25">
      <c r="B19" s="77" t="s">
        <v>40</v>
      </c>
      <c r="C19" s="118">
        <v>0.48756097560975614</v>
      </c>
      <c r="D19" s="119">
        <f t="shared" si="0"/>
        <v>45.050634146341473</v>
      </c>
      <c r="E19" s="86"/>
      <c r="F19" s="116">
        <f t="shared" si="1"/>
        <v>0</v>
      </c>
    </row>
    <row r="20" spans="2:6" ht="15.75" x14ac:dyDescent="0.25">
      <c r="B20" s="77" t="s">
        <v>41</v>
      </c>
      <c r="C20" s="118">
        <v>0.39</v>
      </c>
      <c r="D20" s="119">
        <f t="shared" si="0"/>
        <v>36.036000000000001</v>
      </c>
      <c r="E20" s="86"/>
      <c r="F20" s="116">
        <f t="shared" si="1"/>
        <v>0</v>
      </c>
    </row>
    <row r="21" spans="2:6" ht="15.75" x14ac:dyDescent="0.25">
      <c r="B21" s="77" t="s">
        <v>42</v>
      </c>
      <c r="C21" s="118">
        <v>0.42658536585365853</v>
      </c>
      <c r="D21" s="119">
        <f t="shared" si="0"/>
        <v>39.416487804878052</v>
      </c>
      <c r="E21" s="86"/>
      <c r="F21" s="116">
        <f t="shared" si="1"/>
        <v>0</v>
      </c>
    </row>
    <row r="22" spans="2:6" ht="15.75" x14ac:dyDescent="0.25">
      <c r="B22" s="77" t="s">
        <v>43</v>
      </c>
      <c r="C22" s="118">
        <v>0.43268292682926829</v>
      </c>
      <c r="D22" s="119">
        <f t="shared" si="0"/>
        <v>39.979902439024393</v>
      </c>
      <c r="E22" s="86"/>
      <c r="F22" s="116">
        <f t="shared" si="1"/>
        <v>0</v>
      </c>
    </row>
    <row r="23" spans="2:6" ht="15.75" x14ac:dyDescent="0.25">
      <c r="B23" s="77" t="s">
        <v>44</v>
      </c>
      <c r="C23" s="118">
        <v>0.39609756097560977</v>
      </c>
      <c r="D23" s="119">
        <f t="shared" si="0"/>
        <v>36.599414634146342</v>
      </c>
      <c r="E23" s="86"/>
      <c r="F23" s="116">
        <f t="shared" si="1"/>
        <v>0</v>
      </c>
    </row>
    <row r="24" spans="2:6" ht="15.75" x14ac:dyDescent="0.25">
      <c r="B24" s="77" t="s">
        <v>45</v>
      </c>
      <c r="C24" s="118">
        <v>0.40219512195121948</v>
      </c>
      <c r="D24" s="119">
        <f t="shared" si="0"/>
        <v>37.162829268292683</v>
      </c>
      <c r="E24" s="86"/>
      <c r="F24" s="116">
        <f t="shared" si="1"/>
        <v>0</v>
      </c>
    </row>
    <row r="25" spans="2:6" ht="15.75" x14ac:dyDescent="0.25">
      <c r="B25" s="77" t="s">
        <v>156</v>
      </c>
      <c r="C25" s="118">
        <v>0.43878048780487805</v>
      </c>
      <c r="D25" s="119">
        <f t="shared" si="0"/>
        <v>40.543317073170734</v>
      </c>
      <c r="E25" s="86"/>
      <c r="F25" s="116">
        <f t="shared" si="1"/>
        <v>0</v>
      </c>
    </row>
    <row r="26" spans="2:6" ht="15.75" x14ac:dyDescent="0.25">
      <c r="B26" s="77" t="s">
        <v>46</v>
      </c>
      <c r="C26" s="118">
        <v>0.46926829268292686</v>
      </c>
      <c r="D26" s="119">
        <f t="shared" si="0"/>
        <v>43.360390243902444</v>
      </c>
      <c r="E26" s="86"/>
      <c r="F26" s="116">
        <f t="shared" si="1"/>
        <v>0</v>
      </c>
    </row>
    <row r="27" spans="2:6" ht="15.75" x14ac:dyDescent="0.25">
      <c r="B27" s="77" t="s">
        <v>47</v>
      </c>
      <c r="C27" s="118">
        <v>0.50585365853658526</v>
      </c>
      <c r="D27" s="119">
        <f t="shared" si="0"/>
        <v>46.74087804878048</v>
      </c>
      <c r="E27" s="86"/>
      <c r="F27" s="116">
        <f t="shared" si="1"/>
        <v>0</v>
      </c>
    </row>
    <row r="28" spans="2:6" ht="15.75" x14ac:dyDescent="0.25">
      <c r="B28" s="77" t="s">
        <v>48</v>
      </c>
      <c r="C28" s="118">
        <v>0.50585365853658526</v>
      </c>
      <c r="D28" s="119">
        <f t="shared" si="0"/>
        <v>46.74087804878048</v>
      </c>
      <c r="E28" s="86"/>
      <c r="F28" s="116">
        <f t="shared" si="1"/>
        <v>0</v>
      </c>
    </row>
    <row r="29" spans="2:6" ht="15.75" x14ac:dyDescent="0.25">
      <c r="B29" s="77" t="s">
        <v>49</v>
      </c>
      <c r="C29" s="118">
        <v>0.45097560975609757</v>
      </c>
      <c r="D29" s="119">
        <f t="shared" si="0"/>
        <v>41.670146341463415</v>
      </c>
      <c r="E29" s="86"/>
      <c r="F29" s="116">
        <f t="shared" si="1"/>
        <v>0</v>
      </c>
    </row>
    <row r="30" spans="2:6" ht="15.75" x14ac:dyDescent="0.25">
      <c r="B30" s="77" t="s">
        <v>157</v>
      </c>
      <c r="C30" s="118">
        <v>0.46926829268292686</v>
      </c>
      <c r="D30" s="119">
        <f t="shared" si="0"/>
        <v>43.360390243902444</v>
      </c>
      <c r="E30" s="86"/>
      <c r="F30" s="116">
        <f t="shared" si="1"/>
        <v>0</v>
      </c>
    </row>
    <row r="31" spans="2:6" ht="15.75" x14ac:dyDescent="0.25">
      <c r="B31" s="77" t="s">
        <v>50</v>
      </c>
      <c r="C31" s="118">
        <v>0.4631707317073171</v>
      </c>
      <c r="D31" s="119">
        <f t="shared" si="0"/>
        <v>42.796975609756103</v>
      </c>
      <c r="E31" s="86"/>
      <c r="F31" s="116">
        <f t="shared" si="1"/>
        <v>0</v>
      </c>
    </row>
    <row r="32" spans="2:6" ht="15.75" x14ac:dyDescent="0.25">
      <c r="B32" s="77" t="s">
        <v>51</v>
      </c>
      <c r="C32" s="118">
        <v>0.45707317073170733</v>
      </c>
      <c r="D32" s="119">
        <f t="shared" si="0"/>
        <v>42.233560975609763</v>
      </c>
      <c r="E32" s="86"/>
      <c r="F32" s="116">
        <f t="shared" si="1"/>
        <v>0</v>
      </c>
    </row>
    <row r="33" spans="2:6" ht="15.75" x14ac:dyDescent="0.25">
      <c r="B33" s="77" t="s">
        <v>52</v>
      </c>
      <c r="C33" s="118">
        <v>0.40829268292682924</v>
      </c>
      <c r="D33" s="119">
        <f t="shared" si="0"/>
        <v>37.726243902439023</v>
      </c>
      <c r="E33" s="86"/>
      <c r="F33" s="116">
        <f t="shared" si="1"/>
        <v>0</v>
      </c>
    </row>
    <row r="34" spans="2:6" ht="15.75" x14ac:dyDescent="0.25">
      <c r="B34" s="77" t="s">
        <v>53</v>
      </c>
      <c r="C34" s="118">
        <v>0.43878048780487805</v>
      </c>
      <c r="D34" s="119">
        <f t="shared" si="0"/>
        <v>40.543317073170734</v>
      </c>
      <c r="E34" s="86"/>
      <c r="F34" s="116">
        <f t="shared" si="1"/>
        <v>0</v>
      </c>
    </row>
    <row r="35" spans="2:6" ht="15.75" x14ac:dyDescent="0.25">
      <c r="B35" s="77" t="s">
        <v>54</v>
      </c>
      <c r="C35" s="118">
        <v>0.45707317073170733</v>
      </c>
      <c r="D35" s="119">
        <f t="shared" si="0"/>
        <v>42.233560975609763</v>
      </c>
      <c r="E35" s="86"/>
      <c r="F35" s="116">
        <f t="shared" si="1"/>
        <v>0</v>
      </c>
    </row>
    <row r="36" spans="2:6" ht="15.75" x14ac:dyDescent="0.25">
      <c r="B36" s="77" t="s">
        <v>55</v>
      </c>
      <c r="C36" s="118">
        <v>0.45097560975609757</v>
      </c>
      <c r="D36" s="119">
        <f t="shared" si="0"/>
        <v>41.670146341463415</v>
      </c>
      <c r="E36" s="86"/>
      <c r="F36" s="116">
        <f t="shared" si="1"/>
        <v>0</v>
      </c>
    </row>
    <row r="37" spans="2:6" ht="15.75" x14ac:dyDescent="0.25">
      <c r="B37" s="77" t="s">
        <v>158</v>
      </c>
      <c r="C37" s="118">
        <v>0.42658536585365853</v>
      </c>
      <c r="D37" s="119">
        <f t="shared" si="0"/>
        <v>39.416487804878052</v>
      </c>
      <c r="E37" s="86"/>
      <c r="F37" s="116">
        <f t="shared" si="1"/>
        <v>0</v>
      </c>
    </row>
    <row r="38" spans="2:6" ht="15.75" x14ac:dyDescent="0.25">
      <c r="B38" s="77" t="s">
        <v>56</v>
      </c>
      <c r="C38" s="118">
        <v>0.51804878048780478</v>
      </c>
      <c r="D38" s="119">
        <f t="shared" si="0"/>
        <v>47.867707317073162</v>
      </c>
      <c r="E38" s="86"/>
      <c r="F38" s="116">
        <f t="shared" si="1"/>
        <v>0</v>
      </c>
    </row>
    <row r="39" spans="2:6" ht="15.75" x14ac:dyDescent="0.25">
      <c r="B39" s="77" t="s">
        <v>57</v>
      </c>
      <c r="C39" s="118">
        <v>0.4631707317073171</v>
      </c>
      <c r="D39" s="119">
        <f t="shared" si="0"/>
        <v>42.796975609756103</v>
      </c>
      <c r="E39" s="86"/>
      <c r="F39" s="116">
        <f t="shared" si="1"/>
        <v>0</v>
      </c>
    </row>
    <row r="40" spans="2:6" ht="15.75" x14ac:dyDescent="0.25">
      <c r="B40" s="77" t="s">
        <v>58</v>
      </c>
      <c r="C40" s="118">
        <v>0.43878048780487805</v>
      </c>
      <c r="D40" s="119">
        <f t="shared" si="0"/>
        <v>40.543317073170734</v>
      </c>
      <c r="E40" s="86"/>
      <c r="F40" s="116">
        <f t="shared" si="1"/>
        <v>0</v>
      </c>
    </row>
    <row r="41" spans="2:6" ht="15.75" x14ac:dyDescent="0.25">
      <c r="B41" s="77" t="s">
        <v>59</v>
      </c>
      <c r="C41" s="118">
        <v>0.42048780487804877</v>
      </c>
      <c r="D41" s="119">
        <f t="shared" si="0"/>
        <v>38.853073170731712</v>
      </c>
      <c r="E41" s="86"/>
      <c r="F41" s="116">
        <f t="shared" si="1"/>
        <v>0</v>
      </c>
    </row>
    <row r="42" spans="2:6" ht="15.75" x14ac:dyDescent="0.25">
      <c r="B42" s="77" t="s">
        <v>159</v>
      </c>
      <c r="C42" s="118">
        <v>0.4631707317073171</v>
      </c>
      <c r="D42" s="119">
        <f t="shared" si="0"/>
        <v>42.796975609756103</v>
      </c>
      <c r="E42" s="86"/>
      <c r="F42" s="116">
        <f t="shared" si="1"/>
        <v>0</v>
      </c>
    </row>
    <row r="43" spans="2:6" ht="15.75" x14ac:dyDescent="0.25">
      <c r="B43" s="77" t="s">
        <v>60</v>
      </c>
      <c r="C43" s="118">
        <v>0.42658536585365853</v>
      </c>
      <c r="D43" s="119">
        <f t="shared" si="0"/>
        <v>39.416487804878052</v>
      </c>
      <c r="E43" s="86"/>
      <c r="F43" s="116">
        <f t="shared" si="1"/>
        <v>0</v>
      </c>
    </row>
    <row r="44" spans="2:6" ht="15.75" x14ac:dyDescent="0.25">
      <c r="B44" s="77" t="s">
        <v>61</v>
      </c>
      <c r="C44" s="118">
        <v>0.42048780487804877</v>
      </c>
      <c r="D44" s="119">
        <f t="shared" si="0"/>
        <v>38.853073170731712</v>
      </c>
      <c r="E44" s="86"/>
      <c r="F44" s="116">
        <f t="shared" si="1"/>
        <v>0</v>
      </c>
    </row>
    <row r="45" spans="2:6" ht="15.75" x14ac:dyDescent="0.25">
      <c r="B45" s="77" t="s">
        <v>160</v>
      </c>
      <c r="C45" s="118">
        <v>0.42658536585365853</v>
      </c>
      <c r="D45" s="119">
        <f t="shared" si="0"/>
        <v>39.416487804878052</v>
      </c>
      <c r="E45" s="86"/>
      <c r="F45" s="116">
        <f t="shared" si="1"/>
        <v>0</v>
      </c>
    </row>
    <row r="46" spans="2:6" ht="15.75" x14ac:dyDescent="0.25">
      <c r="B46" s="77" t="s">
        <v>62</v>
      </c>
      <c r="C46" s="118">
        <v>0.50585365853658526</v>
      </c>
      <c r="D46" s="119">
        <f t="shared" si="0"/>
        <v>46.74087804878048</v>
      </c>
      <c r="E46" s="86"/>
      <c r="F46" s="116">
        <f t="shared" si="1"/>
        <v>0</v>
      </c>
    </row>
    <row r="47" spans="2:6" ht="15.75" x14ac:dyDescent="0.25">
      <c r="B47" s="77" t="s">
        <v>161</v>
      </c>
      <c r="C47" s="118">
        <v>0.45707317073170733</v>
      </c>
      <c r="D47" s="119">
        <f t="shared" si="0"/>
        <v>42.233560975609763</v>
      </c>
      <c r="E47" s="86"/>
      <c r="F47" s="116">
        <f t="shared" si="1"/>
        <v>0</v>
      </c>
    </row>
    <row r="48" spans="2:6" ht="15.75" x14ac:dyDescent="0.25">
      <c r="B48" s="77" t="s">
        <v>63</v>
      </c>
      <c r="C48" s="118">
        <v>0.42048780487804877</v>
      </c>
      <c r="D48" s="119">
        <f t="shared" si="0"/>
        <v>38.853073170731712</v>
      </c>
      <c r="E48" s="86"/>
      <c r="F48" s="116">
        <f t="shared" si="1"/>
        <v>0</v>
      </c>
    </row>
    <row r="49" spans="2:6" ht="15.75" x14ac:dyDescent="0.25">
      <c r="B49" s="77" t="s">
        <v>162</v>
      </c>
      <c r="C49" s="118">
        <v>0.40829268292682924</v>
      </c>
      <c r="D49" s="119">
        <f t="shared" si="0"/>
        <v>37.726243902439023</v>
      </c>
      <c r="E49" s="86"/>
      <c r="F49" s="116">
        <f t="shared" si="1"/>
        <v>0</v>
      </c>
    </row>
    <row r="50" spans="2:6" ht="15.75" x14ac:dyDescent="0.25">
      <c r="B50" s="77" t="s">
        <v>163</v>
      </c>
      <c r="C50" s="118">
        <v>0.43268292682926829</v>
      </c>
      <c r="D50" s="119">
        <f t="shared" si="0"/>
        <v>39.979902439024393</v>
      </c>
      <c r="E50" s="86"/>
      <c r="F50" s="116">
        <f t="shared" si="1"/>
        <v>0</v>
      </c>
    </row>
    <row r="51" spans="2:6" ht="15.75" x14ac:dyDescent="0.25">
      <c r="B51" s="77" t="s">
        <v>64</v>
      </c>
      <c r="C51" s="118">
        <v>0.45707317073170733</v>
      </c>
      <c r="D51" s="119">
        <f t="shared" si="0"/>
        <v>42.233560975609763</v>
      </c>
      <c r="E51" s="86"/>
      <c r="F51" s="116">
        <f t="shared" si="1"/>
        <v>0</v>
      </c>
    </row>
    <row r="52" spans="2:6" ht="15.75" x14ac:dyDescent="0.25">
      <c r="B52" s="77" t="s">
        <v>164</v>
      </c>
      <c r="C52" s="118">
        <v>0.51804878048780478</v>
      </c>
      <c r="D52" s="119">
        <f t="shared" si="0"/>
        <v>47.867707317073162</v>
      </c>
      <c r="E52" s="86"/>
      <c r="F52" s="116">
        <f t="shared" si="1"/>
        <v>0</v>
      </c>
    </row>
    <row r="53" spans="2:6" ht="15.75" x14ac:dyDescent="0.25">
      <c r="B53" s="77" t="s">
        <v>65</v>
      </c>
      <c r="C53" s="118">
        <v>0.43268292682926829</v>
      </c>
      <c r="D53" s="119">
        <f t="shared" si="0"/>
        <v>39.979902439024393</v>
      </c>
      <c r="E53" s="86"/>
      <c r="F53" s="116">
        <f t="shared" si="1"/>
        <v>0</v>
      </c>
    </row>
    <row r="54" spans="2:6" ht="15.75" x14ac:dyDescent="0.25">
      <c r="B54" s="77" t="s">
        <v>66</v>
      </c>
      <c r="C54" s="118">
        <v>0.4631707317073171</v>
      </c>
      <c r="D54" s="119">
        <f t="shared" si="0"/>
        <v>42.796975609756103</v>
      </c>
      <c r="E54" s="86"/>
      <c r="F54" s="116">
        <f t="shared" si="1"/>
        <v>0</v>
      </c>
    </row>
    <row r="55" spans="2:6" ht="15.75" x14ac:dyDescent="0.25">
      <c r="B55" s="77" t="s">
        <v>165</v>
      </c>
      <c r="C55" s="118">
        <v>0.43268292682926829</v>
      </c>
      <c r="D55" s="119">
        <f t="shared" si="0"/>
        <v>39.979902439024393</v>
      </c>
      <c r="E55" s="86"/>
      <c r="F55" s="116">
        <f t="shared" si="1"/>
        <v>0</v>
      </c>
    </row>
    <row r="56" spans="2:6" ht="15.75" x14ac:dyDescent="0.25">
      <c r="B56" s="77" t="s">
        <v>67</v>
      </c>
      <c r="C56" s="118">
        <v>0.45707317073170733</v>
      </c>
      <c r="D56" s="119">
        <f t="shared" si="0"/>
        <v>42.233560975609763</v>
      </c>
      <c r="E56" s="86"/>
      <c r="F56" s="116">
        <f t="shared" si="1"/>
        <v>0</v>
      </c>
    </row>
    <row r="57" spans="2:6" ht="15.75" x14ac:dyDescent="0.25">
      <c r="B57" s="77" t="s">
        <v>68</v>
      </c>
      <c r="C57" s="118">
        <v>0.39609756097560977</v>
      </c>
      <c r="D57" s="119">
        <f t="shared" si="0"/>
        <v>36.599414634146342</v>
      </c>
      <c r="E57" s="86"/>
      <c r="F57" s="116">
        <f t="shared" si="1"/>
        <v>0</v>
      </c>
    </row>
    <row r="58" spans="2:6" ht="15.75" x14ac:dyDescent="0.25">
      <c r="B58" s="77" t="s">
        <v>69</v>
      </c>
      <c r="C58" s="118">
        <v>0.39</v>
      </c>
      <c r="D58" s="119">
        <f t="shared" si="0"/>
        <v>36.036000000000001</v>
      </c>
      <c r="E58" s="86"/>
      <c r="F58" s="116">
        <f t="shared" si="1"/>
        <v>0</v>
      </c>
    </row>
    <row r="59" spans="2:6" ht="15.75" x14ac:dyDescent="0.25">
      <c r="B59" s="77" t="s">
        <v>166</v>
      </c>
      <c r="C59" s="118">
        <v>0.39609756097560977</v>
      </c>
      <c r="D59" s="119">
        <f t="shared" si="0"/>
        <v>36.599414634146342</v>
      </c>
      <c r="E59" s="86"/>
      <c r="F59" s="116">
        <f t="shared" si="1"/>
        <v>0</v>
      </c>
    </row>
    <row r="60" spans="2:6" ht="15.75" x14ac:dyDescent="0.25">
      <c r="B60" s="77" t="s">
        <v>167</v>
      </c>
      <c r="C60" s="118">
        <v>0.40219512195121948</v>
      </c>
      <c r="D60" s="119">
        <f t="shared" si="0"/>
        <v>37.162829268292683</v>
      </c>
      <c r="E60" s="86"/>
      <c r="F60" s="116">
        <f t="shared" si="1"/>
        <v>0</v>
      </c>
    </row>
    <row r="61" spans="2:6" ht="15.75" x14ac:dyDescent="0.25">
      <c r="B61" s="77" t="s">
        <v>168</v>
      </c>
      <c r="C61" s="118">
        <v>0.47658536585365857</v>
      </c>
      <c r="D61" s="119">
        <f t="shared" si="0"/>
        <v>44.036487804878057</v>
      </c>
      <c r="E61" s="86"/>
      <c r="F61" s="116">
        <f t="shared" si="1"/>
        <v>0</v>
      </c>
    </row>
    <row r="62" spans="2:6" ht="15.75" x14ac:dyDescent="0.25">
      <c r="B62" s="77" t="s">
        <v>70</v>
      </c>
      <c r="C62" s="118">
        <v>0.4631707317073171</v>
      </c>
      <c r="D62" s="119">
        <f t="shared" si="0"/>
        <v>42.796975609756103</v>
      </c>
      <c r="E62" s="86"/>
      <c r="F62" s="116">
        <f t="shared" si="1"/>
        <v>0</v>
      </c>
    </row>
    <row r="63" spans="2:6" ht="15.75" x14ac:dyDescent="0.25">
      <c r="B63" s="77" t="s">
        <v>169</v>
      </c>
      <c r="C63" s="118">
        <v>0.45707317073170733</v>
      </c>
      <c r="D63" s="119">
        <f t="shared" si="0"/>
        <v>42.233560975609763</v>
      </c>
      <c r="E63" s="86"/>
      <c r="F63" s="116">
        <f t="shared" si="1"/>
        <v>0</v>
      </c>
    </row>
    <row r="64" spans="2:6" ht="15.75" x14ac:dyDescent="0.25">
      <c r="B64" s="77" t="s">
        <v>170</v>
      </c>
      <c r="C64" s="118">
        <v>0.43268292682926829</v>
      </c>
      <c r="D64" s="119">
        <f t="shared" si="0"/>
        <v>39.979902439024393</v>
      </c>
      <c r="E64" s="86"/>
      <c r="F64" s="116">
        <f t="shared" si="1"/>
        <v>0</v>
      </c>
    </row>
    <row r="65" spans="2:6" ht="15.75" x14ac:dyDescent="0.25">
      <c r="B65" s="77" t="s">
        <v>171</v>
      </c>
      <c r="C65" s="118">
        <v>0.51195121951219502</v>
      </c>
      <c r="D65" s="119">
        <f t="shared" si="0"/>
        <v>47.304292682926821</v>
      </c>
      <c r="E65" s="86"/>
      <c r="F65" s="116">
        <f t="shared" si="1"/>
        <v>0</v>
      </c>
    </row>
    <row r="66" spans="2:6" ht="15.75" x14ac:dyDescent="0.25">
      <c r="B66" s="77" t="s">
        <v>71</v>
      </c>
      <c r="C66" s="118">
        <v>0.45097560975609757</v>
      </c>
      <c r="D66" s="119">
        <f t="shared" si="0"/>
        <v>41.670146341463415</v>
      </c>
      <c r="E66" s="86"/>
      <c r="F66" s="116">
        <f t="shared" si="1"/>
        <v>0</v>
      </c>
    </row>
    <row r="67" spans="2:6" ht="15.75" x14ac:dyDescent="0.25">
      <c r="B67" s="77" t="s">
        <v>172</v>
      </c>
      <c r="C67" s="118">
        <v>0.48390243902439029</v>
      </c>
      <c r="D67" s="119">
        <f t="shared" si="0"/>
        <v>44.712585365853663</v>
      </c>
      <c r="E67" s="86"/>
      <c r="F67" s="116">
        <f t="shared" si="1"/>
        <v>0</v>
      </c>
    </row>
    <row r="68" spans="2:6" ht="15.75" x14ac:dyDescent="0.25">
      <c r="B68" s="77" t="s">
        <v>72</v>
      </c>
      <c r="C68" s="118">
        <v>0.414390243902439</v>
      </c>
      <c r="D68" s="119">
        <f t="shared" si="0"/>
        <v>38.289658536585364</v>
      </c>
      <c r="E68" s="86"/>
      <c r="F68" s="116">
        <f t="shared" si="1"/>
        <v>0</v>
      </c>
    </row>
    <row r="69" spans="2:6" ht="15.75" x14ac:dyDescent="0.25">
      <c r="B69" s="77" t="s">
        <v>73</v>
      </c>
      <c r="C69" s="118">
        <v>0.37780487804878049</v>
      </c>
      <c r="D69" s="119">
        <f t="shared" si="0"/>
        <v>34.90917073170732</v>
      </c>
      <c r="E69" s="86"/>
      <c r="F69" s="116">
        <f t="shared" si="1"/>
        <v>0</v>
      </c>
    </row>
    <row r="70" spans="2:6" ht="15.75" x14ac:dyDescent="0.25">
      <c r="B70" s="77" t="s">
        <v>74</v>
      </c>
      <c r="C70" s="118">
        <v>0.43268292682926829</v>
      </c>
      <c r="D70" s="119">
        <f t="shared" si="0"/>
        <v>39.979902439024393</v>
      </c>
      <c r="E70" s="86"/>
      <c r="F70" s="116">
        <f t="shared" si="1"/>
        <v>0</v>
      </c>
    </row>
    <row r="71" spans="2:6" ht="15.75" x14ac:dyDescent="0.25">
      <c r="B71" s="77" t="s">
        <v>75</v>
      </c>
      <c r="C71" s="118">
        <v>0.414390243902439</v>
      </c>
      <c r="D71" s="119">
        <f t="shared" si="0"/>
        <v>38.289658536585364</v>
      </c>
      <c r="E71" s="86"/>
      <c r="F71" s="116">
        <f t="shared" si="1"/>
        <v>0</v>
      </c>
    </row>
    <row r="72" spans="2:6" ht="15.75" x14ac:dyDescent="0.25">
      <c r="B72" s="77" t="s">
        <v>76</v>
      </c>
      <c r="C72" s="118">
        <v>0.42048780487804877</v>
      </c>
      <c r="D72" s="119">
        <f t="shared" si="0"/>
        <v>38.853073170731712</v>
      </c>
      <c r="E72" s="86"/>
      <c r="F72" s="116">
        <f t="shared" si="1"/>
        <v>0</v>
      </c>
    </row>
    <row r="73" spans="2:6" ht="15.75" x14ac:dyDescent="0.25">
      <c r="B73" s="77" t="s">
        <v>77</v>
      </c>
      <c r="C73" s="118">
        <v>0.38390243902439025</v>
      </c>
      <c r="D73" s="119">
        <f t="shared" si="0"/>
        <v>35.472585365853661</v>
      </c>
      <c r="E73" s="86"/>
      <c r="F73" s="116">
        <f t="shared" si="1"/>
        <v>0</v>
      </c>
    </row>
    <row r="74" spans="2:6" ht="15.75" x14ac:dyDescent="0.25">
      <c r="B74" s="77" t="s">
        <v>173</v>
      </c>
      <c r="C74" s="118">
        <v>0.43024390243902438</v>
      </c>
      <c r="D74" s="119">
        <f t="shared" ref="D74:D133" si="2">C74*$D$9</f>
        <v>39.754536585365855</v>
      </c>
      <c r="E74" s="86"/>
      <c r="F74" s="116">
        <f t="shared" ref="F74:F133" si="3">E74*C74</f>
        <v>0</v>
      </c>
    </row>
    <row r="75" spans="2:6" ht="15.75" x14ac:dyDescent="0.25">
      <c r="B75" s="77" t="s">
        <v>78</v>
      </c>
      <c r="C75" s="118">
        <v>0.45097560975609757</v>
      </c>
      <c r="D75" s="119">
        <f t="shared" si="2"/>
        <v>41.670146341463415</v>
      </c>
      <c r="E75" s="86"/>
      <c r="F75" s="116">
        <f t="shared" si="3"/>
        <v>0</v>
      </c>
    </row>
    <row r="76" spans="2:6" ht="15.75" x14ac:dyDescent="0.25">
      <c r="B76" s="77" t="s">
        <v>79</v>
      </c>
      <c r="C76" s="118">
        <v>0.44487804878048781</v>
      </c>
      <c r="D76" s="119">
        <f t="shared" si="2"/>
        <v>41.106731707317074</v>
      </c>
      <c r="E76" s="86"/>
      <c r="F76" s="116">
        <f t="shared" si="3"/>
        <v>0</v>
      </c>
    </row>
    <row r="77" spans="2:6" ht="15.75" x14ac:dyDescent="0.25">
      <c r="B77" s="77" t="s">
        <v>80</v>
      </c>
      <c r="C77" s="118">
        <v>0.43268292682926829</v>
      </c>
      <c r="D77" s="119">
        <f t="shared" si="2"/>
        <v>39.979902439024393</v>
      </c>
      <c r="E77" s="86"/>
      <c r="F77" s="116">
        <f t="shared" si="3"/>
        <v>0</v>
      </c>
    </row>
    <row r="78" spans="2:6" ht="15.75" x14ac:dyDescent="0.25">
      <c r="B78" s="77" t="s">
        <v>81</v>
      </c>
      <c r="C78" s="118">
        <v>0.46926829268292686</v>
      </c>
      <c r="D78" s="119">
        <f t="shared" si="2"/>
        <v>43.360390243902444</v>
      </c>
      <c r="E78" s="86"/>
      <c r="F78" s="116">
        <f t="shared" si="3"/>
        <v>0</v>
      </c>
    </row>
    <row r="79" spans="2:6" ht="15.75" x14ac:dyDescent="0.25">
      <c r="B79" s="77" t="s">
        <v>174</v>
      </c>
      <c r="C79" s="118">
        <v>0.39609756097560977</v>
      </c>
      <c r="D79" s="119">
        <f t="shared" si="2"/>
        <v>36.599414634146342</v>
      </c>
      <c r="E79" s="86"/>
      <c r="F79" s="116">
        <f t="shared" si="3"/>
        <v>0</v>
      </c>
    </row>
    <row r="80" spans="2:6" ht="15.75" x14ac:dyDescent="0.25">
      <c r="B80" s="77" t="s">
        <v>82</v>
      </c>
      <c r="C80" s="118">
        <v>0.43268292682926829</v>
      </c>
      <c r="D80" s="119">
        <f t="shared" si="2"/>
        <v>39.979902439024393</v>
      </c>
      <c r="E80" s="86"/>
      <c r="F80" s="116">
        <f t="shared" si="3"/>
        <v>0</v>
      </c>
    </row>
    <row r="81" spans="2:6" ht="15.75" x14ac:dyDescent="0.25">
      <c r="B81" s="77" t="s">
        <v>83</v>
      </c>
      <c r="C81" s="118">
        <v>0.36560975609756097</v>
      </c>
      <c r="D81" s="119">
        <f t="shared" si="2"/>
        <v>33.782341463414639</v>
      </c>
      <c r="E81" s="86"/>
      <c r="F81" s="116">
        <f t="shared" si="3"/>
        <v>0</v>
      </c>
    </row>
    <row r="82" spans="2:6" ht="15.75" x14ac:dyDescent="0.25">
      <c r="B82" s="77" t="s">
        <v>175</v>
      </c>
      <c r="C82" s="118">
        <v>0.42658536585365853</v>
      </c>
      <c r="D82" s="119">
        <f t="shared" si="2"/>
        <v>39.416487804878052</v>
      </c>
      <c r="E82" s="86"/>
      <c r="F82" s="116">
        <f t="shared" si="3"/>
        <v>0</v>
      </c>
    </row>
    <row r="83" spans="2:6" ht="15.75" x14ac:dyDescent="0.25">
      <c r="B83" s="77" t="s">
        <v>84</v>
      </c>
      <c r="C83" s="118">
        <v>0.40829268292682924</v>
      </c>
      <c r="D83" s="119">
        <f t="shared" si="2"/>
        <v>37.726243902439023</v>
      </c>
      <c r="E83" s="86"/>
      <c r="F83" s="116">
        <f t="shared" si="3"/>
        <v>0</v>
      </c>
    </row>
    <row r="84" spans="2:6" ht="15.75" x14ac:dyDescent="0.25">
      <c r="B84" s="77" t="s">
        <v>176</v>
      </c>
      <c r="C84" s="118">
        <v>0.4631707317073171</v>
      </c>
      <c r="D84" s="119">
        <f t="shared" si="2"/>
        <v>42.796975609756103</v>
      </c>
      <c r="E84" s="86"/>
      <c r="F84" s="116">
        <f t="shared" si="3"/>
        <v>0</v>
      </c>
    </row>
    <row r="85" spans="2:6" ht="15.75" x14ac:dyDescent="0.25">
      <c r="B85" s="77" t="s">
        <v>85</v>
      </c>
      <c r="C85" s="118">
        <v>0.42658536585365853</v>
      </c>
      <c r="D85" s="119">
        <f t="shared" si="2"/>
        <v>39.416487804878052</v>
      </c>
      <c r="E85" s="86"/>
      <c r="F85" s="116">
        <f t="shared" si="3"/>
        <v>0</v>
      </c>
    </row>
    <row r="86" spans="2:6" ht="15.75" x14ac:dyDescent="0.25">
      <c r="B86" s="77" t="s">
        <v>177</v>
      </c>
      <c r="C86" s="118">
        <v>1.0790243902439025</v>
      </c>
      <c r="D86" s="119">
        <f t="shared" si="2"/>
        <v>99.701853658536592</v>
      </c>
      <c r="E86" s="86"/>
      <c r="F86" s="116">
        <f t="shared" si="3"/>
        <v>0</v>
      </c>
    </row>
    <row r="87" spans="2:6" ht="15.75" x14ac:dyDescent="0.25">
      <c r="B87" s="77" t="s">
        <v>178</v>
      </c>
      <c r="C87" s="118">
        <v>0.48146341463414638</v>
      </c>
      <c r="D87" s="119">
        <f t="shared" si="2"/>
        <v>44.487219512195125</v>
      </c>
      <c r="E87" s="86"/>
      <c r="F87" s="116">
        <f t="shared" si="3"/>
        <v>0</v>
      </c>
    </row>
    <row r="88" spans="2:6" ht="15.75" x14ac:dyDescent="0.25">
      <c r="B88" s="77" t="s">
        <v>86</v>
      </c>
      <c r="C88" s="118">
        <v>0.39609756097560977</v>
      </c>
      <c r="D88" s="119">
        <f t="shared" si="2"/>
        <v>36.599414634146342</v>
      </c>
      <c r="E88" s="86"/>
      <c r="F88" s="116">
        <f t="shared" si="3"/>
        <v>0</v>
      </c>
    </row>
    <row r="89" spans="2:6" ht="15.75" x14ac:dyDescent="0.25">
      <c r="B89" s="77" t="s">
        <v>87</v>
      </c>
      <c r="C89" s="118">
        <v>0.43878048780487805</v>
      </c>
      <c r="D89" s="119">
        <f t="shared" si="2"/>
        <v>40.543317073170734</v>
      </c>
      <c r="E89" s="86"/>
      <c r="F89" s="116">
        <f t="shared" si="3"/>
        <v>0</v>
      </c>
    </row>
    <row r="90" spans="2:6" ht="15.75" x14ac:dyDescent="0.25">
      <c r="B90" s="77" t="s">
        <v>88</v>
      </c>
      <c r="C90" s="118">
        <v>0.47536585365853662</v>
      </c>
      <c r="D90" s="119">
        <f t="shared" si="2"/>
        <v>43.923804878048784</v>
      </c>
      <c r="E90" s="86"/>
      <c r="F90" s="116">
        <f t="shared" si="3"/>
        <v>0</v>
      </c>
    </row>
    <row r="91" spans="2:6" ht="15.75" x14ac:dyDescent="0.25">
      <c r="B91" s="77" t="s">
        <v>89</v>
      </c>
      <c r="C91" s="118">
        <v>0.42658536585365853</v>
      </c>
      <c r="D91" s="119">
        <f t="shared" si="2"/>
        <v>39.416487804878052</v>
      </c>
      <c r="E91" s="86"/>
      <c r="F91" s="116">
        <f t="shared" si="3"/>
        <v>0</v>
      </c>
    </row>
    <row r="92" spans="2:6" ht="15.75" x14ac:dyDescent="0.25">
      <c r="B92" s="77" t="s">
        <v>179</v>
      </c>
      <c r="C92" s="118">
        <v>0.48756097560975614</v>
      </c>
      <c r="D92" s="119">
        <f t="shared" si="2"/>
        <v>45.050634146341473</v>
      </c>
      <c r="E92" s="86"/>
      <c r="F92" s="116">
        <f t="shared" si="3"/>
        <v>0</v>
      </c>
    </row>
    <row r="93" spans="2:6" ht="15.75" x14ac:dyDescent="0.25">
      <c r="B93" s="77" t="s">
        <v>90</v>
      </c>
      <c r="C93" s="118">
        <v>0.40829268292682924</v>
      </c>
      <c r="D93" s="119">
        <f t="shared" si="2"/>
        <v>37.726243902439023</v>
      </c>
      <c r="E93" s="86"/>
      <c r="F93" s="116">
        <f t="shared" si="3"/>
        <v>0</v>
      </c>
    </row>
    <row r="94" spans="2:6" ht="15.75" x14ac:dyDescent="0.25">
      <c r="B94" s="77" t="s">
        <v>91</v>
      </c>
      <c r="C94" s="118">
        <v>0.44487804878048781</v>
      </c>
      <c r="D94" s="119">
        <f t="shared" si="2"/>
        <v>41.106731707317074</v>
      </c>
      <c r="E94" s="86"/>
      <c r="F94" s="116">
        <f t="shared" si="3"/>
        <v>0</v>
      </c>
    </row>
    <row r="95" spans="2:6" ht="15.75" x14ac:dyDescent="0.25">
      <c r="B95" s="77" t="s">
        <v>92</v>
      </c>
      <c r="C95" s="118">
        <v>0.43268292682926829</v>
      </c>
      <c r="D95" s="119">
        <f t="shared" si="2"/>
        <v>39.979902439024393</v>
      </c>
      <c r="E95" s="86"/>
      <c r="F95" s="116">
        <f t="shared" si="3"/>
        <v>0</v>
      </c>
    </row>
    <row r="96" spans="2:6" ht="15.75" x14ac:dyDescent="0.25">
      <c r="B96" s="77" t="s">
        <v>93</v>
      </c>
      <c r="C96" s="118">
        <v>0.48146341463414638</v>
      </c>
      <c r="D96" s="119">
        <f t="shared" si="2"/>
        <v>44.487219512195125</v>
      </c>
      <c r="E96" s="86"/>
      <c r="F96" s="116">
        <f t="shared" si="3"/>
        <v>0</v>
      </c>
    </row>
    <row r="97" spans="2:6" ht="15.75" x14ac:dyDescent="0.25">
      <c r="B97" s="77" t="s">
        <v>180</v>
      </c>
      <c r="C97" s="118">
        <v>0.414390243902439</v>
      </c>
      <c r="D97" s="119">
        <f t="shared" si="2"/>
        <v>38.289658536585364</v>
      </c>
      <c r="E97" s="86"/>
      <c r="F97" s="116">
        <f t="shared" si="3"/>
        <v>0</v>
      </c>
    </row>
    <row r="98" spans="2:6" ht="15.75" x14ac:dyDescent="0.25">
      <c r="B98" s="77" t="s">
        <v>181</v>
      </c>
      <c r="C98" s="118">
        <v>0.43268292682926829</v>
      </c>
      <c r="D98" s="119">
        <f t="shared" si="2"/>
        <v>39.979902439024393</v>
      </c>
      <c r="E98" s="86"/>
      <c r="F98" s="116">
        <f t="shared" si="3"/>
        <v>0</v>
      </c>
    </row>
    <row r="99" spans="2:6" ht="15.75" x14ac:dyDescent="0.25">
      <c r="B99" s="77" t="s">
        <v>94</v>
      </c>
      <c r="C99" s="118">
        <v>0.42048780487804877</v>
      </c>
      <c r="D99" s="119">
        <f t="shared" si="2"/>
        <v>38.853073170731712</v>
      </c>
      <c r="E99" s="86"/>
      <c r="F99" s="116">
        <f t="shared" si="3"/>
        <v>0</v>
      </c>
    </row>
    <row r="100" spans="2:6" ht="15.75" x14ac:dyDescent="0.25">
      <c r="B100" s="77" t="s">
        <v>95</v>
      </c>
      <c r="C100" s="118">
        <v>0.40829268292682924</v>
      </c>
      <c r="D100" s="119">
        <f t="shared" si="2"/>
        <v>37.726243902439023</v>
      </c>
      <c r="E100" s="86"/>
      <c r="F100" s="116">
        <f t="shared" si="3"/>
        <v>0</v>
      </c>
    </row>
    <row r="101" spans="2:6" ht="15.75" x14ac:dyDescent="0.25">
      <c r="B101" s="77" t="s">
        <v>182</v>
      </c>
      <c r="C101" s="118">
        <v>0.44487804878048781</v>
      </c>
      <c r="D101" s="119">
        <f t="shared" si="2"/>
        <v>41.106731707317074</v>
      </c>
      <c r="E101" s="86"/>
      <c r="F101" s="116">
        <f t="shared" si="3"/>
        <v>0</v>
      </c>
    </row>
    <row r="102" spans="2:6" ht="15.75" x14ac:dyDescent="0.25">
      <c r="B102" s="77" t="s">
        <v>96</v>
      </c>
      <c r="C102" s="118">
        <v>0.414390243902439</v>
      </c>
      <c r="D102" s="119">
        <f t="shared" si="2"/>
        <v>38.289658536585364</v>
      </c>
      <c r="E102" s="86"/>
      <c r="F102" s="116">
        <f t="shared" si="3"/>
        <v>0</v>
      </c>
    </row>
    <row r="103" spans="2:6" ht="15.75" x14ac:dyDescent="0.25">
      <c r="B103" s="77" t="s">
        <v>183</v>
      </c>
      <c r="C103" s="118">
        <v>0.38390243902439025</v>
      </c>
      <c r="D103" s="119">
        <f t="shared" si="2"/>
        <v>35.472585365853661</v>
      </c>
      <c r="E103" s="86"/>
      <c r="F103" s="116">
        <f t="shared" si="3"/>
        <v>0</v>
      </c>
    </row>
    <row r="104" spans="2:6" ht="15.75" x14ac:dyDescent="0.25">
      <c r="B104" s="77" t="s">
        <v>97</v>
      </c>
      <c r="C104" s="118">
        <v>0.41560975609756096</v>
      </c>
      <c r="D104" s="119">
        <f t="shared" si="2"/>
        <v>38.402341463414636</v>
      </c>
      <c r="E104" s="86"/>
      <c r="F104" s="116">
        <f t="shared" si="3"/>
        <v>0</v>
      </c>
    </row>
    <row r="105" spans="2:6" ht="15.75" x14ac:dyDescent="0.25">
      <c r="B105" s="77" t="s">
        <v>98</v>
      </c>
      <c r="C105" s="118">
        <v>0.48146341463414638</v>
      </c>
      <c r="D105" s="119">
        <f t="shared" si="2"/>
        <v>44.487219512195125</v>
      </c>
      <c r="E105" s="86"/>
      <c r="F105" s="116">
        <f t="shared" si="3"/>
        <v>0</v>
      </c>
    </row>
    <row r="106" spans="2:6" ht="15.75" x14ac:dyDescent="0.25">
      <c r="B106" s="77" t="s">
        <v>184</v>
      </c>
      <c r="C106" s="118">
        <v>0.44487804878048781</v>
      </c>
      <c r="D106" s="119">
        <f t="shared" si="2"/>
        <v>41.106731707317074</v>
      </c>
      <c r="E106" s="86"/>
      <c r="F106" s="116">
        <f t="shared" si="3"/>
        <v>0</v>
      </c>
    </row>
    <row r="107" spans="2:6" ht="15.75" x14ac:dyDescent="0.25">
      <c r="B107" s="77" t="s">
        <v>99</v>
      </c>
      <c r="C107" s="118">
        <v>0.45707317073170733</v>
      </c>
      <c r="D107" s="119">
        <f t="shared" si="2"/>
        <v>42.233560975609763</v>
      </c>
      <c r="E107" s="86"/>
      <c r="F107" s="116">
        <f t="shared" si="3"/>
        <v>0</v>
      </c>
    </row>
    <row r="108" spans="2:6" ht="15.75" x14ac:dyDescent="0.25">
      <c r="B108" s="77" t="s">
        <v>185</v>
      </c>
      <c r="C108" s="118">
        <v>0.4936585365853659</v>
      </c>
      <c r="D108" s="119">
        <f t="shared" si="2"/>
        <v>45.614048780487813</v>
      </c>
      <c r="E108" s="86"/>
      <c r="F108" s="116">
        <f t="shared" si="3"/>
        <v>0</v>
      </c>
    </row>
    <row r="109" spans="2:6" ht="15.75" x14ac:dyDescent="0.25">
      <c r="B109" s="77" t="s">
        <v>100</v>
      </c>
      <c r="C109" s="118">
        <v>0.414390243902439</v>
      </c>
      <c r="D109" s="119">
        <f t="shared" si="2"/>
        <v>38.289658536585364</v>
      </c>
      <c r="E109" s="86"/>
      <c r="F109" s="116">
        <f t="shared" si="3"/>
        <v>0</v>
      </c>
    </row>
    <row r="110" spans="2:6" ht="15.75" x14ac:dyDescent="0.25">
      <c r="B110" s="77" t="s">
        <v>186</v>
      </c>
      <c r="C110" s="118">
        <v>0.39</v>
      </c>
      <c r="D110" s="119">
        <f t="shared" si="2"/>
        <v>36.036000000000001</v>
      </c>
      <c r="E110" s="86"/>
      <c r="F110" s="116">
        <f t="shared" si="3"/>
        <v>0</v>
      </c>
    </row>
    <row r="111" spans="2:6" ht="15.75" x14ac:dyDescent="0.25">
      <c r="B111" s="77" t="s">
        <v>187</v>
      </c>
      <c r="C111" s="118">
        <v>0.45707317073170733</v>
      </c>
      <c r="D111" s="119">
        <f t="shared" si="2"/>
        <v>42.233560975609763</v>
      </c>
      <c r="E111" s="86"/>
      <c r="F111" s="116">
        <f t="shared" si="3"/>
        <v>0</v>
      </c>
    </row>
    <row r="112" spans="2:6" ht="15.75" x14ac:dyDescent="0.25">
      <c r="B112" s="77" t="s">
        <v>188</v>
      </c>
      <c r="C112" s="118">
        <v>0.45707317073170733</v>
      </c>
      <c r="D112" s="119">
        <f t="shared" si="2"/>
        <v>42.233560975609763</v>
      </c>
      <c r="E112" s="86"/>
      <c r="F112" s="116">
        <f t="shared" si="3"/>
        <v>0</v>
      </c>
    </row>
    <row r="113" spans="2:6" ht="15.75" x14ac:dyDescent="0.25">
      <c r="B113" s="77" t="s">
        <v>189</v>
      </c>
      <c r="C113" s="118">
        <v>0.43024390243902438</v>
      </c>
      <c r="D113" s="119">
        <f t="shared" si="2"/>
        <v>39.754536585365855</v>
      </c>
      <c r="E113" s="86"/>
      <c r="F113" s="116">
        <f t="shared" si="3"/>
        <v>0</v>
      </c>
    </row>
    <row r="114" spans="2:6" ht="15.75" x14ac:dyDescent="0.25">
      <c r="B114" s="77" t="s">
        <v>101</v>
      </c>
      <c r="C114" s="118">
        <v>0.39</v>
      </c>
      <c r="D114" s="119">
        <f t="shared" si="2"/>
        <v>36.036000000000001</v>
      </c>
      <c r="E114" s="86"/>
      <c r="F114" s="116">
        <f t="shared" si="3"/>
        <v>0</v>
      </c>
    </row>
    <row r="115" spans="2:6" ht="15.75" x14ac:dyDescent="0.25">
      <c r="B115" s="77" t="s">
        <v>102</v>
      </c>
      <c r="C115" s="118">
        <v>0.43878048780487805</v>
      </c>
      <c r="D115" s="119">
        <f t="shared" si="2"/>
        <v>40.543317073170734</v>
      </c>
      <c r="E115" s="86"/>
      <c r="F115" s="116">
        <f t="shared" si="3"/>
        <v>0</v>
      </c>
    </row>
    <row r="116" spans="2:6" ht="15.75" x14ac:dyDescent="0.25">
      <c r="B116" s="77" t="s">
        <v>190</v>
      </c>
      <c r="C116" s="118">
        <v>0.40829268292682924</v>
      </c>
      <c r="D116" s="119">
        <f t="shared" si="2"/>
        <v>37.726243902439023</v>
      </c>
      <c r="E116" s="86"/>
      <c r="F116" s="116">
        <f t="shared" si="3"/>
        <v>0</v>
      </c>
    </row>
    <row r="117" spans="2:6" ht="15.75" x14ac:dyDescent="0.25">
      <c r="B117" s="77" t="s">
        <v>103</v>
      </c>
      <c r="C117" s="118">
        <v>0.4936585365853659</v>
      </c>
      <c r="D117" s="119">
        <f t="shared" si="2"/>
        <v>45.614048780487813</v>
      </c>
      <c r="E117" s="86"/>
      <c r="F117" s="116">
        <f t="shared" si="3"/>
        <v>0</v>
      </c>
    </row>
    <row r="118" spans="2:6" ht="15.75" x14ac:dyDescent="0.25">
      <c r="B118" s="77" t="s">
        <v>191</v>
      </c>
      <c r="C118" s="118">
        <v>0.3290243902439024</v>
      </c>
      <c r="D118" s="119">
        <f t="shared" si="2"/>
        <v>30.401853658536584</v>
      </c>
      <c r="E118" s="86"/>
      <c r="F118" s="116">
        <f t="shared" si="3"/>
        <v>0</v>
      </c>
    </row>
    <row r="119" spans="2:6" ht="15.75" x14ac:dyDescent="0.25">
      <c r="B119" s="77" t="s">
        <v>104</v>
      </c>
      <c r="C119" s="118">
        <v>0.45707317073170733</v>
      </c>
      <c r="D119" s="119">
        <f t="shared" si="2"/>
        <v>42.233560975609763</v>
      </c>
      <c r="E119" s="86"/>
      <c r="F119" s="116">
        <f t="shared" si="3"/>
        <v>0</v>
      </c>
    </row>
    <row r="120" spans="2:6" ht="15.75" x14ac:dyDescent="0.25">
      <c r="B120" s="77" t="s">
        <v>105</v>
      </c>
      <c r="C120" s="118">
        <v>0.45707317073170733</v>
      </c>
      <c r="D120" s="119">
        <f t="shared" si="2"/>
        <v>42.233560975609763</v>
      </c>
      <c r="E120" s="86"/>
      <c r="F120" s="116">
        <f t="shared" si="3"/>
        <v>0</v>
      </c>
    </row>
    <row r="121" spans="2:6" ht="15.75" x14ac:dyDescent="0.25">
      <c r="B121" s="77" t="s">
        <v>106</v>
      </c>
      <c r="C121" s="118">
        <v>0.48146341463414638</v>
      </c>
      <c r="D121" s="119">
        <f t="shared" si="2"/>
        <v>44.487219512195125</v>
      </c>
      <c r="E121" s="86"/>
      <c r="F121" s="116">
        <f t="shared" si="3"/>
        <v>0</v>
      </c>
    </row>
    <row r="122" spans="2:6" ht="15.75" x14ac:dyDescent="0.25">
      <c r="B122" s="77" t="s">
        <v>106</v>
      </c>
      <c r="C122" s="118">
        <v>0.44487804878048781</v>
      </c>
      <c r="D122" s="119">
        <f t="shared" si="2"/>
        <v>41.106731707317074</v>
      </c>
      <c r="E122" s="86"/>
      <c r="F122" s="116">
        <f t="shared" si="3"/>
        <v>0</v>
      </c>
    </row>
    <row r="123" spans="2:6" ht="15.75" x14ac:dyDescent="0.25">
      <c r="B123" s="77" t="s">
        <v>107</v>
      </c>
      <c r="C123" s="118">
        <v>0.45707317073170733</v>
      </c>
      <c r="D123" s="119">
        <f t="shared" si="2"/>
        <v>42.233560975609763</v>
      </c>
      <c r="E123" s="86"/>
      <c r="F123" s="116">
        <f t="shared" si="3"/>
        <v>0</v>
      </c>
    </row>
    <row r="124" spans="2:6" ht="15.75" x14ac:dyDescent="0.25">
      <c r="B124" s="77" t="s">
        <v>108</v>
      </c>
      <c r="C124" s="118">
        <v>0.40829268292682924</v>
      </c>
      <c r="D124" s="119">
        <f t="shared" si="2"/>
        <v>37.726243902439023</v>
      </c>
      <c r="E124" s="86"/>
      <c r="F124" s="116">
        <f t="shared" si="3"/>
        <v>0</v>
      </c>
    </row>
    <row r="125" spans="2:6" ht="15.75" x14ac:dyDescent="0.25">
      <c r="B125" s="77" t="s">
        <v>109</v>
      </c>
      <c r="C125" s="118">
        <v>0.51804878048780478</v>
      </c>
      <c r="D125" s="119">
        <f t="shared" si="2"/>
        <v>47.867707317073162</v>
      </c>
      <c r="E125" s="86"/>
      <c r="F125" s="116">
        <f t="shared" si="3"/>
        <v>0</v>
      </c>
    </row>
    <row r="126" spans="2:6" ht="15.75" x14ac:dyDescent="0.25">
      <c r="B126" s="77" t="s">
        <v>110</v>
      </c>
      <c r="C126" s="118">
        <v>0.43878048780487805</v>
      </c>
      <c r="D126" s="119">
        <f t="shared" si="2"/>
        <v>40.543317073170734</v>
      </c>
      <c r="E126" s="86"/>
      <c r="F126" s="116">
        <f t="shared" si="3"/>
        <v>0</v>
      </c>
    </row>
    <row r="127" spans="2:6" ht="15.75" x14ac:dyDescent="0.25">
      <c r="B127" s="77" t="s">
        <v>192</v>
      </c>
      <c r="C127" s="118">
        <v>0.39975609756097563</v>
      </c>
      <c r="D127" s="119">
        <f t="shared" si="2"/>
        <v>36.937463414634152</v>
      </c>
      <c r="E127" s="86"/>
      <c r="F127" s="116">
        <f t="shared" si="3"/>
        <v>0</v>
      </c>
    </row>
    <row r="128" spans="2:6" ht="15.75" x14ac:dyDescent="0.25">
      <c r="B128" s="77" t="s">
        <v>111</v>
      </c>
      <c r="C128" s="118">
        <v>0.46926829268292686</v>
      </c>
      <c r="D128" s="119">
        <f t="shared" si="2"/>
        <v>43.360390243902444</v>
      </c>
      <c r="E128" s="86"/>
      <c r="F128" s="116">
        <f t="shared" si="3"/>
        <v>0</v>
      </c>
    </row>
    <row r="129" spans="2:6" ht="15.75" x14ac:dyDescent="0.25">
      <c r="B129" s="77" t="s">
        <v>112</v>
      </c>
      <c r="C129" s="118">
        <v>0.42658536585365853</v>
      </c>
      <c r="D129" s="119">
        <f t="shared" si="2"/>
        <v>39.416487804878052</v>
      </c>
      <c r="E129" s="86"/>
      <c r="F129" s="116">
        <f t="shared" si="3"/>
        <v>0</v>
      </c>
    </row>
    <row r="130" spans="2:6" ht="15.75" x14ac:dyDescent="0.25">
      <c r="B130" s="77" t="s">
        <v>193</v>
      </c>
      <c r="C130" s="118">
        <v>0.3290243902439024</v>
      </c>
      <c r="D130" s="119">
        <f t="shared" si="2"/>
        <v>30.401853658536584</v>
      </c>
      <c r="E130" s="86"/>
      <c r="F130" s="116">
        <f t="shared" si="3"/>
        <v>0</v>
      </c>
    </row>
    <row r="131" spans="2:6" ht="15.75" x14ac:dyDescent="0.25">
      <c r="B131" s="77" t="s">
        <v>194</v>
      </c>
      <c r="C131" s="118">
        <v>0.42048780487804877</v>
      </c>
      <c r="D131" s="119">
        <f t="shared" si="2"/>
        <v>38.853073170731712</v>
      </c>
      <c r="E131" s="86"/>
      <c r="F131" s="116">
        <f t="shared" si="3"/>
        <v>0</v>
      </c>
    </row>
    <row r="132" spans="2:6" ht="15.75" x14ac:dyDescent="0.25">
      <c r="B132" s="77" t="s">
        <v>195</v>
      </c>
      <c r="C132" s="118">
        <v>0.38390243902439025</v>
      </c>
      <c r="D132" s="119">
        <f t="shared" si="2"/>
        <v>35.472585365853661</v>
      </c>
      <c r="E132" s="86"/>
      <c r="F132" s="116">
        <f t="shared" si="3"/>
        <v>0</v>
      </c>
    </row>
    <row r="133" spans="2:6" ht="15.75" x14ac:dyDescent="0.25">
      <c r="B133" s="77" t="s">
        <v>113</v>
      </c>
      <c r="C133" s="118">
        <v>0.40829268292682924</v>
      </c>
      <c r="D133" s="119">
        <f t="shared" si="2"/>
        <v>37.726243902439023</v>
      </c>
      <c r="E133" s="86"/>
      <c r="F133" s="116">
        <f t="shared" si="3"/>
        <v>0</v>
      </c>
    </row>
    <row r="134" spans="2:6" ht="15.75" x14ac:dyDescent="0.25">
      <c r="B134" s="77" t="s">
        <v>114</v>
      </c>
      <c r="C134" s="118">
        <v>0.43268292682926829</v>
      </c>
      <c r="D134" s="119">
        <f t="shared" ref="D134:D192" si="4">C134*$D$9</f>
        <v>39.979902439024393</v>
      </c>
      <c r="E134" s="86"/>
      <c r="F134" s="116">
        <f t="shared" ref="F134:F192" si="5">E134*C134</f>
        <v>0</v>
      </c>
    </row>
    <row r="135" spans="2:6" ht="15.75" x14ac:dyDescent="0.25">
      <c r="B135" s="77" t="s">
        <v>115</v>
      </c>
      <c r="C135" s="118">
        <v>0.3534146341463415</v>
      </c>
      <c r="D135" s="119">
        <f t="shared" si="4"/>
        <v>32.655512195121958</v>
      </c>
      <c r="E135" s="86"/>
      <c r="F135" s="116">
        <f t="shared" si="5"/>
        <v>0</v>
      </c>
    </row>
    <row r="136" spans="2:6" ht="15.75" x14ac:dyDescent="0.25">
      <c r="B136" s="77" t="s">
        <v>116</v>
      </c>
      <c r="C136" s="118">
        <v>0.44487804878048781</v>
      </c>
      <c r="D136" s="119">
        <f t="shared" si="4"/>
        <v>41.106731707317074</v>
      </c>
      <c r="E136" s="86"/>
      <c r="F136" s="116">
        <f t="shared" si="5"/>
        <v>0</v>
      </c>
    </row>
    <row r="137" spans="2:6" ht="15.75" x14ac:dyDescent="0.25">
      <c r="B137" s="77" t="s">
        <v>196</v>
      </c>
      <c r="C137" s="118">
        <v>0.43268292682926829</v>
      </c>
      <c r="D137" s="119">
        <f t="shared" si="4"/>
        <v>39.979902439024393</v>
      </c>
      <c r="E137" s="86"/>
      <c r="F137" s="116">
        <f t="shared" si="5"/>
        <v>0</v>
      </c>
    </row>
    <row r="138" spans="2:6" ht="15.75" x14ac:dyDescent="0.25">
      <c r="B138" s="77" t="s">
        <v>117</v>
      </c>
      <c r="C138" s="118">
        <v>0.40219512195121948</v>
      </c>
      <c r="D138" s="119">
        <f t="shared" si="4"/>
        <v>37.162829268292683</v>
      </c>
      <c r="E138" s="86"/>
      <c r="F138" s="116">
        <f t="shared" si="5"/>
        <v>0</v>
      </c>
    </row>
    <row r="139" spans="2:6" ht="15.75" x14ac:dyDescent="0.25">
      <c r="B139" s="77" t="s">
        <v>118</v>
      </c>
      <c r="C139" s="118">
        <v>0.52414634146341454</v>
      </c>
      <c r="D139" s="119">
        <f t="shared" si="4"/>
        <v>48.431121951219509</v>
      </c>
      <c r="E139" s="86"/>
      <c r="F139" s="116">
        <f t="shared" si="5"/>
        <v>0</v>
      </c>
    </row>
    <row r="140" spans="2:6" ht="15.75" x14ac:dyDescent="0.25">
      <c r="B140" s="77" t="s">
        <v>197</v>
      </c>
      <c r="C140" s="118">
        <v>0.44487804878048781</v>
      </c>
      <c r="D140" s="119">
        <f t="shared" si="4"/>
        <v>41.106731707317074</v>
      </c>
      <c r="E140" s="86"/>
      <c r="F140" s="116">
        <f t="shared" si="5"/>
        <v>0</v>
      </c>
    </row>
    <row r="141" spans="2:6" ht="15.75" x14ac:dyDescent="0.25">
      <c r="B141" s="77" t="s">
        <v>119</v>
      </c>
      <c r="C141" s="118">
        <v>0.46926829268292686</v>
      </c>
      <c r="D141" s="119">
        <f t="shared" si="4"/>
        <v>43.360390243902444</v>
      </c>
      <c r="E141" s="86"/>
      <c r="F141" s="116">
        <f t="shared" si="5"/>
        <v>0</v>
      </c>
    </row>
    <row r="142" spans="2:6" ht="15.75" x14ac:dyDescent="0.25">
      <c r="B142" s="77" t="s">
        <v>120</v>
      </c>
      <c r="C142" s="118">
        <v>0.42658536585365853</v>
      </c>
      <c r="D142" s="119">
        <f t="shared" si="4"/>
        <v>39.416487804878052</v>
      </c>
      <c r="E142" s="86"/>
      <c r="F142" s="116">
        <f t="shared" si="5"/>
        <v>0</v>
      </c>
    </row>
    <row r="143" spans="2:6" ht="15.75" x14ac:dyDescent="0.25">
      <c r="B143" s="77" t="s">
        <v>121</v>
      </c>
      <c r="C143" s="118">
        <v>0.38390243902439025</v>
      </c>
      <c r="D143" s="119">
        <f t="shared" si="4"/>
        <v>35.472585365853661</v>
      </c>
      <c r="E143" s="86"/>
      <c r="F143" s="116">
        <f t="shared" si="5"/>
        <v>0</v>
      </c>
    </row>
    <row r="144" spans="2:6" ht="15.75" x14ac:dyDescent="0.25">
      <c r="B144" s="77" t="s">
        <v>198</v>
      </c>
      <c r="C144" s="118">
        <v>0.39</v>
      </c>
      <c r="D144" s="119">
        <f t="shared" si="4"/>
        <v>36.036000000000001</v>
      </c>
      <c r="E144" s="86"/>
      <c r="F144" s="116">
        <f t="shared" si="5"/>
        <v>0</v>
      </c>
    </row>
    <row r="145" spans="2:6" ht="15.75" x14ac:dyDescent="0.25">
      <c r="B145" s="77" t="s">
        <v>122</v>
      </c>
      <c r="C145" s="118">
        <v>0.43268292682926829</v>
      </c>
      <c r="D145" s="119">
        <f t="shared" si="4"/>
        <v>39.979902439024393</v>
      </c>
      <c r="E145" s="86"/>
      <c r="F145" s="116">
        <f t="shared" si="5"/>
        <v>0</v>
      </c>
    </row>
    <row r="146" spans="2:6" ht="15.75" x14ac:dyDescent="0.25">
      <c r="B146" s="77" t="s">
        <v>123</v>
      </c>
      <c r="C146" s="118">
        <v>0.4631707317073171</v>
      </c>
      <c r="D146" s="119">
        <f t="shared" si="4"/>
        <v>42.796975609756103</v>
      </c>
      <c r="E146" s="86"/>
      <c r="F146" s="116">
        <f t="shared" si="5"/>
        <v>0</v>
      </c>
    </row>
    <row r="147" spans="2:6" ht="15.75" x14ac:dyDescent="0.25">
      <c r="B147" s="77" t="s">
        <v>199</v>
      </c>
      <c r="C147" s="118">
        <v>0.43268292682926829</v>
      </c>
      <c r="D147" s="119">
        <f t="shared" si="4"/>
        <v>39.979902439024393</v>
      </c>
      <c r="E147" s="86"/>
      <c r="F147" s="116">
        <f t="shared" si="5"/>
        <v>0</v>
      </c>
    </row>
    <row r="148" spans="2:6" ht="15.75" x14ac:dyDescent="0.25">
      <c r="B148" s="77" t="s">
        <v>200</v>
      </c>
      <c r="C148" s="118">
        <v>0.414390243902439</v>
      </c>
      <c r="D148" s="119">
        <f t="shared" si="4"/>
        <v>38.289658536585364</v>
      </c>
      <c r="E148" s="86"/>
      <c r="F148" s="116">
        <f t="shared" si="5"/>
        <v>0</v>
      </c>
    </row>
    <row r="149" spans="2:6" ht="15.75" x14ac:dyDescent="0.25">
      <c r="B149" s="77" t="s">
        <v>201</v>
      </c>
      <c r="C149" s="118">
        <v>0.43878048780487805</v>
      </c>
      <c r="D149" s="119">
        <f t="shared" si="4"/>
        <v>40.543317073170734</v>
      </c>
      <c r="E149" s="86"/>
      <c r="F149" s="116">
        <f t="shared" si="5"/>
        <v>0</v>
      </c>
    </row>
    <row r="150" spans="2:6" ht="15.75" x14ac:dyDescent="0.25">
      <c r="B150" s="77" t="s">
        <v>202</v>
      </c>
      <c r="C150" s="118">
        <v>0.40219512195121948</v>
      </c>
      <c r="D150" s="119">
        <f t="shared" si="4"/>
        <v>37.162829268292683</v>
      </c>
      <c r="E150" s="86"/>
      <c r="F150" s="116">
        <f t="shared" si="5"/>
        <v>0</v>
      </c>
    </row>
    <row r="151" spans="2:6" ht="15.75" x14ac:dyDescent="0.25">
      <c r="B151" s="77" t="s">
        <v>124</v>
      </c>
      <c r="C151" s="118">
        <v>0.4631707317073171</v>
      </c>
      <c r="D151" s="119">
        <f t="shared" si="4"/>
        <v>42.796975609756103</v>
      </c>
      <c r="E151" s="86"/>
      <c r="F151" s="116">
        <f t="shared" si="5"/>
        <v>0</v>
      </c>
    </row>
    <row r="152" spans="2:6" ht="15.75" x14ac:dyDescent="0.25">
      <c r="B152" s="77" t="s">
        <v>203</v>
      </c>
      <c r="C152" s="118">
        <v>0.43268292682926829</v>
      </c>
      <c r="D152" s="119">
        <f t="shared" si="4"/>
        <v>39.979902439024393</v>
      </c>
      <c r="E152" s="86"/>
      <c r="F152" s="116">
        <f t="shared" si="5"/>
        <v>0</v>
      </c>
    </row>
    <row r="153" spans="2:6" ht="15.75" x14ac:dyDescent="0.25">
      <c r="B153" s="77" t="s">
        <v>125</v>
      </c>
      <c r="C153" s="118">
        <v>0.42658536585365853</v>
      </c>
      <c r="D153" s="119">
        <f t="shared" si="4"/>
        <v>39.416487804878052</v>
      </c>
      <c r="E153" s="86"/>
      <c r="F153" s="116">
        <f t="shared" si="5"/>
        <v>0</v>
      </c>
    </row>
    <row r="154" spans="2:6" ht="15.75" x14ac:dyDescent="0.25">
      <c r="B154" s="77" t="s">
        <v>126</v>
      </c>
      <c r="C154" s="118">
        <v>0.40219512195121948</v>
      </c>
      <c r="D154" s="119">
        <f t="shared" si="4"/>
        <v>37.162829268292683</v>
      </c>
      <c r="E154" s="86"/>
      <c r="F154" s="116">
        <f t="shared" si="5"/>
        <v>0</v>
      </c>
    </row>
    <row r="155" spans="2:6" ht="15.75" x14ac:dyDescent="0.25">
      <c r="B155" s="77" t="s">
        <v>127</v>
      </c>
      <c r="C155" s="118">
        <v>0.42658536585365853</v>
      </c>
      <c r="D155" s="119">
        <f t="shared" si="4"/>
        <v>39.416487804878052</v>
      </c>
      <c r="E155" s="86"/>
      <c r="F155" s="116">
        <f t="shared" si="5"/>
        <v>0</v>
      </c>
    </row>
    <row r="156" spans="2:6" ht="15.75" x14ac:dyDescent="0.25">
      <c r="B156" s="77" t="s">
        <v>204</v>
      </c>
      <c r="C156" s="118">
        <v>0.46926829268292686</v>
      </c>
      <c r="D156" s="119">
        <f t="shared" si="4"/>
        <v>43.360390243902444</v>
      </c>
      <c r="E156" s="86"/>
      <c r="F156" s="116">
        <f t="shared" si="5"/>
        <v>0</v>
      </c>
    </row>
    <row r="157" spans="2:6" ht="15.75" x14ac:dyDescent="0.25">
      <c r="B157" s="77" t="s">
        <v>128</v>
      </c>
      <c r="C157" s="118">
        <v>0.43268292682926829</v>
      </c>
      <c r="D157" s="119">
        <f t="shared" si="4"/>
        <v>39.979902439024393</v>
      </c>
      <c r="E157" s="86"/>
      <c r="F157" s="116">
        <f t="shared" si="5"/>
        <v>0</v>
      </c>
    </row>
    <row r="158" spans="2:6" ht="15.75" x14ac:dyDescent="0.25">
      <c r="B158" s="77" t="s">
        <v>205</v>
      </c>
      <c r="C158" s="118">
        <v>0.39609756097560977</v>
      </c>
      <c r="D158" s="119">
        <f t="shared" si="4"/>
        <v>36.599414634146342</v>
      </c>
      <c r="E158" s="86"/>
      <c r="F158" s="116">
        <f t="shared" si="5"/>
        <v>0</v>
      </c>
    </row>
    <row r="159" spans="2:6" ht="15.75" x14ac:dyDescent="0.25">
      <c r="B159" s="77" t="s">
        <v>129</v>
      </c>
      <c r="C159" s="118">
        <v>0.42658536585365853</v>
      </c>
      <c r="D159" s="119">
        <f t="shared" si="4"/>
        <v>39.416487804878052</v>
      </c>
      <c r="E159" s="86"/>
      <c r="F159" s="116">
        <f t="shared" si="5"/>
        <v>0</v>
      </c>
    </row>
    <row r="160" spans="2:6" ht="15.75" x14ac:dyDescent="0.25">
      <c r="B160" s="77" t="s">
        <v>206</v>
      </c>
      <c r="C160" s="118">
        <v>0.42658536585365853</v>
      </c>
      <c r="D160" s="119">
        <f t="shared" si="4"/>
        <v>39.416487804878052</v>
      </c>
      <c r="E160" s="86"/>
      <c r="F160" s="116">
        <f t="shared" si="5"/>
        <v>0</v>
      </c>
    </row>
    <row r="161" spans="2:6" ht="15.75" x14ac:dyDescent="0.25">
      <c r="B161" s="77" t="s">
        <v>207</v>
      </c>
      <c r="C161" s="118">
        <v>0.42658536585365853</v>
      </c>
      <c r="D161" s="119">
        <f t="shared" si="4"/>
        <v>39.416487804878052</v>
      </c>
      <c r="E161" s="86"/>
      <c r="F161" s="116">
        <f t="shared" si="5"/>
        <v>0</v>
      </c>
    </row>
    <row r="162" spans="2:6" ht="15.75" x14ac:dyDescent="0.25">
      <c r="B162" s="77" t="s">
        <v>208</v>
      </c>
      <c r="C162" s="118">
        <v>0.42048780487804877</v>
      </c>
      <c r="D162" s="119">
        <f t="shared" si="4"/>
        <v>38.853073170731712</v>
      </c>
      <c r="E162" s="86"/>
      <c r="F162" s="116">
        <f t="shared" si="5"/>
        <v>0</v>
      </c>
    </row>
    <row r="163" spans="2:6" ht="15.75" x14ac:dyDescent="0.25">
      <c r="B163" s="77" t="s">
        <v>209</v>
      </c>
      <c r="C163" s="118">
        <v>0.37780487804878049</v>
      </c>
      <c r="D163" s="119">
        <f t="shared" si="4"/>
        <v>34.90917073170732</v>
      </c>
      <c r="E163" s="86"/>
      <c r="F163" s="116">
        <f t="shared" si="5"/>
        <v>0</v>
      </c>
    </row>
    <row r="164" spans="2:6" ht="15.75" x14ac:dyDescent="0.25">
      <c r="B164" s="77" t="s">
        <v>130</v>
      </c>
      <c r="C164" s="118">
        <v>0.45097560975609757</v>
      </c>
      <c r="D164" s="119">
        <f t="shared" si="4"/>
        <v>41.670146341463415</v>
      </c>
      <c r="E164" s="86"/>
      <c r="F164" s="116">
        <f t="shared" si="5"/>
        <v>0</v>
      </c>
    </row>
    <row r="165" spans="2:6" ht="15.75" x14ac:dyDescent="0.25">
      <c r="B165" s="77" t="s">
        <v>131</v>
      </c>
      <c r="C165" s="118">
        <v>0.4936585365853659</v>
      </c>
      <c r="D165" s="119">
        <f t="shared" si="4"/>
        <v>45.614048780487813</v>
      </c>
      <c r="E165" s="86"/>
      <c r="F165" s="116">
        <f t="shared" si="5"/>
        <v>0</v>
      </c>
    </row>
    <row r="166" spans="2:6" ht="15.75" x14ac:dyDescent="0.25">
      <c r="B166" s="77" t="s">
        <v>132</v>
      </c>
      <c r="C166" s="118">
        <v>0.45707317073170733</v>
      </c>
      <c r="D166" s="119">
        <f t="shared" si="4"/>
        <v>42.233560975609763</v>
      </c>
      <c r="E166" s="86"/>
      <c r="F166" s="116">
        <f t="shared" si="5"/>
        <v>0</v>
      </c>
    </row>
    <row r="167" spans="2:6" ht="15.75" x14ac:dyDescent="0.25">
      <c r="B167" s="77" t="s">
        <v>210</v>
      </c>
      <c r="C167" s="118">
        <v>0.48756097560975614</v>
      </c>
      <c r="D167" s="119">
        <f t="shared" si="4"/>
        <v>45.050634146341473</v>
      </c>
      <c r="E167" s="86"/>
      <c r="F167" s="116">
        <f t="shared" si="5"/>
        <v>0</v>
      </c>
    </row>
    <row r="168" spans="2:6" ht="15.75" x14ac:dyDescent="0.25">
      <c r="B168" s="77" t="s">
        <v>133</v>
      </c>
      <c r="C168" s="118">
        <v>0.51804878048780478</v>
      </c>
      <c r="D168" s="119">
        <f t="shared" si="4"/>
        <v>47.867707317073162</v>
      </c>
      <c r="E168" s="86"/>
      <c r="F168" s="116">
        <f t="shared" si="5"/>
        <v>0</v>
      </c>
    </row>
    <row r="169" spans="2:6" ht="15.75" x14ac:dyDescent="0.25">
      <c r="B169" s="77" t="s">
        <v>134</v>
      </c>
      <c r="C169" s="118">
        <v>0.45707317073170733</v>
      </c>
      <c r="D169" s="119">
        <f t="shared" si="4"/>
        <v>42.233560975609763</v>
      </c>
      <c r="E169" s="86"/>
      <c r="F169" s="116">
        <f t="shared" si="5"/>
        <v>0</v>
      </c>
    </row>
    <row r="170" spans="2:6" ht="15.75" x14ac:dyDescent="0.25">
      <c r="B170" s="77" t="s">
        <v>135</v>
      </c>
      <c r="C170" s="118">
        <v>0.45097560975609757</v>
      </c>
      <c r="D170" s="119">
        <f t="shared" si="4"/>
        <v>41.670146341463415</v>
      </c>
      <c r="E170" s="86"/>
      <c r="F170" s="116">
        <f t="shared" si="5"/>
        <v>0</v>
      </c>
    </row>
    <row r="171" spans="2:6" ht="15.75" x14ac:dyDescent="0.25">
      <c r="B171" s="77" t="s">
        <v>136</v>
      </c>
      <c r="C171" s="118">
        <v>0.47658536585365857</v>
      </c>
      <c r="D171" s="119">
        <f t="shared" si="4"/>
        <v>44.036487804878057</v>
      </c>
      <c r="E171" s="86"/>
      <c r="F171" s="116">
        <f t="shared" si="5"/>
        <v>0</v>
      </c>
    </row>
    <row r="172" spans="2:6" ht="15.75" x14ac:dyDescent="0.25">
      <c r="B172" s="77" t="s">
        <v>137</v>
      </c>
      <c r="C172" s="118">
        <v>0.43268292682926829</v>
      </c>
      <c r="D172" s="119">
        <f t="shared" si="4"/>
        <v>39.979902439024393</v>
      </c>
      <c r="E172" s="86"/>
      <c r="F172" s="116">
        <f t="shared" si="5"/>
        <v>0</v>
      </c>
    </row>
    <row r="173" spans="2:6" ht="15.75" x14ac:dyDescent="0.25">
      <c r="B173" s="77" t="s">
        <v>138</v>
      </c>
      <c r="C173" s="118">
        <v>0.42658536585365853</v>
      </c>
      <c r="D173" s="119">
        <f t="shared" si="4"/>
        <v>39.416487804878052</v>
      </c>
      <c r="E173" s="86"/>
      <c r="F173" s="116">
        <f t="shared" si="5"/>
        <v>0</v>
      </c>
    </row>
    <row r="174" spans="2:6" ht="15.75" x14ac:dyDescent="0.25">
      <c r="B174" s="77" t="s">
        <v>139</v>
      </c>
      <c r="C174" s="118">
        <v>0.44487804878048781</v>
      </c>
      <c r="D174" s="119">
        <f t="shared" si="4"/>
        <v>41.106731707317074</v>
      </c>
      <c r="E174" s="86"/>
      <c r="F174" s="116">
        <f t="shared" si="5"/>
        <v>0</v>
      </c>
    </row>
    <row r="175" spans="2:6" ht="15.75" x14ac:dyDescent="0.25">
      <c r="B175" s="77" t="s">
        <v>140</v>
      </c>
      <c r="C175" s="118">
        <v>0.43878048780487805</v>
      </c>
      <c r="D175" s="119">
        <f t="shared" si="4"/>
        <v>40.543317073170734</v>
      </c>
      <c r="E175" s="86"/>
      <c r="F175" s="116">
        <f t="shared" si="5"/>
        <v>0</v>
      </c>
    </row>
    <row r="176" spans="2:6" ht="15.75" x14ac:dyDescent="0.25">
      <c r="B176" s="77" t="s">
        <v>141</v>
      </c>
      <c r="C176" s="118">
        <v>0.42048780487804877</v>
      </c>
      <c r="D176" s="119">
        <f t="shared" si="4"/>
        <v>38.853073170731712</v>
      </c>
      <c r="E176" s="86"/>
      <c r="F176" s="116">
        <f t="shared" si="5"/>
        <v>0</v>
      </c>
    </row>
    <row r="177" spans="2:6" ht="15.75" x14ac:dyDescent="0.25">
      <c r="B177" s="77" t="s">
        <v>142</v>
      </c>
      <c r="C177" s="118">
        <v>0.43878048780487805</v>
      </c>
      <c r="D177" s="119">
        <f t="shared" si="4"/>
        <v>40.543317073170734</v>
      </c>
      <c r="E177" s="86"/>
      <c r="F177" s="116">
        <f t="shared" si="5"/>
        <v>0</v>
      </c>
    </row>
    <row r="178" spans="2:6" ht="15.75" x14ac:dyDescent="0.25">
      <c r="B178" s="77" t="s">
        <v>143</v>
      </c>
      <c r="C178" s="118">
        <v>0.52414634146341454</v>
      </c>
      <c r="D178" s="119">
        <f t="shared" si="4"/>
        <v>48.431121951219509</v>
      </c>
      <c r="E178" s="86"/>
      <c r="F178" s="116">
        <f t="shared" si="5"/>
        <v>0</v>
      </c>
    </row>
    <row r="179" spans="2:6" ht="15.75" x14ac:dyDescent="0.25">
      <c r="B179" s="77" t="s">
        <v>144</v>
      </c>
      <c r="C179" s="118">
        <v>0.414390243902439</v>
      </c>
      <c r="D179" s="119">
        <f t="shared" si="4"/>
        <v>38.289658536585364</v>
      </c>
      <c r="E179" s="86"/>
      <c r="F179" s="116">
        <f t="shared" si="5"/>
        <v>0</v>
      </c>
    </row>
    <row r="180" spans="2:6" ht="15.75" x14ac:dyDescent="0.25">
      <c r="B180" s="77" t="s">
        <v>211</v>
      </c>
      <c r="C180" s="118">
        <v>0.43878048780487805</v>
      </c>
      <c r="D180" s="119">
        <f t="shared" si="4"/>
        <v>40.543317073170734</v>
      </c>
      <c r="E180" s="86"/>
      <c r="F180" s="116">
        <f t="shared" si="5"/>
        <v>0</v>
      </c>
    </row>
    <row r="181" spans="2:6" ht="15.75" x14ac:dyDescent="0.25">
      <c r="B181" s="77" t="s">
        <v>212</v>
      </c>
      <c r="C181" s="118">
        <v>0.414390243902439</v>
      </c>
      <c r="D181" s="119">
        <f t="shared" si="4"/>
        <v>38.289658536585364</v>
      </c>
      <c r="E181" s="86"/>
      <c r="F181" s="116">
        <f t="shared" si="5"/>
        <v>0</v>
      </c>
    </row>
    <row r="182" spans="2:6" ht="15.75" x14ac:dyDescent="0.25">
      <c r="B182" s="77" t="s">
        <v>145</v>
      </c>
      <c r="C182" s="118">
        <v>0.4936585365853659</v>
      </c>
      <c r="D182" s="119">
        <f t="shared" si="4"/>
        <v>45.614048780487813</v>
      </c>
      <c r="E182" s="86"/>
      <c r="F182" s="116">
        <f t="shared" si="5"/>
        <v>0</v>
      </c>
    </row>
    <row r="183" spans="2:6" ht="15.75" x14ac:dyDescent="0.25">
      <c r="B183" s="77" t="s">
        <v>146</v>
      </c>
      <c r="C183" s="118">
        <v>0.38390243902439025</v>
      </c>
      <c r="D183" s="119">
        <f t="shared" si="4"/>
        <v>35.472585365853661</v>
      </c>
      <c r="E183" s="86"/>
      <c r="F183" s="116">
        <f t="shared" si="5"/>
        <v>0</v>
      </c>
    </row>
    <row r="184" spans="2:6" ht="15.75" x14ac:dyDescent="0.25">
      <c r="B184" s="77" t="s">
        <v>147</v>
      </c>
      <c r="C184" s="118">
        <v>0.45707317073170733</v>
      </c>
      <c r="D184" s="119">
        <f t="shared" si="4"/>
        <v>42.233560975609763</v>
      </c>
      <c r="E184" s="86"/>
      <c r="F184" s="116">
        <f t="shared" si="5"/>
        <v>0</v>
      </c>
    </row>
    <row r="185" spans="2:6" ht="15.75" x14ac:dyDescent="0.25">
      <c r="B185" s="77" t="s">
        <v>213</v>
      </c>
      <c r="C185" s="118">
        <v>0.46926829268292686</v>
      </c>
      <c r="D185" s="119">
        <f t="shared" si="4"/>
        <v>43.360390243902444</v>
      </c>
      <c r="E185" s="86"/>
      <c r="F185" s="116">
        <f t="shared" si="5"/>
        <v>0</v>
      </c>
    </row>
    <row r="186" spans="2:6" ht="15.75" x14ac:dyDescent="0.25">
      <c r="B186" s="77" t="s">
        <v>148</v>
      </c>
      <c r="C186" s="118">
        <v>0.40829268292682924</v>
      </c>
      <c r="D186" s="119">
        <f t="shared" si="4"/>
        <v>37.726243902439023</v>
      </c>
      <c r="E186" s="86"/>
      <c r="F186" s="116">
        <f t="shared" si="5"/>
        <v>0</v>
      </c>
    </row>
    <row r="187" spans="2:6" ht="15.75" x14ac:dyDescent="0.25">
      <c r="B187" s="77" t="s">
        <v>149</v>
      </c>
      <c r="C187" s="118">
        <v>0.45707317073170733</v>
      </c>
      <c r="D187" s="119">
        <f t="shared" si="4"/>
        <v>42.233560975609763</v>
      </c>
      <c r="E187" s="86"/>
      <c r="F187" s="116">
        <f t="shared" si="5"/>
        <v>0</v>
      </c>
    </row>
    <row r="188" spans="2:6" ht="15.75" x14ac:dyDescent="0.25">
      <c r="B188" s="77" t="s">
        <v>150</v>
      </c>
      <c r="C188" s="118">
        <v>0.44487804878048781</v>
      </c>
      <c r="D188" s="119">
        <f t="shared" si="4"/>
        <v>41.106731707317074</v>
      </c>
      <c r="E188" s="86"/>
      <c r="F188" s="116">
        <f t="shared" si="5"/>
        <v>0</v>
      </c>
    </row>
    <row r="189" spans="2:6" ht="15.75" x14ac:dyDescent="0.25">
      <c r="B189" s="77" t="s">
        <v>214</v>
      </c>
      <c r="C189" s="118">
        <v>0.44487804878048781</v>
      </c>
      <c r="D189" s="119">
        <f t="shared" si="4"/>
        <v>41.106731707317074</v>
      </c>
      <c r="E189" s="86"/>
      <c r="F189" s="116">
        <f t="shared" si="5"/>
        <v>0</v>
      </c>
    </row>
    <row r="190" spans="2:6" ht="15.75" x14ac:dyDescent="0.25">
      <c r="B190" s="77" t="s">
        <v>215</v>
      </c>
      <c r="C190" s="118">
        <v>0.4631707317073171</v>
      </c>
      <c r="D190" s="119">
        <f t="shared" si="4"/>
        <v>42.796975609756103</v>
      </c>
      <c r="E190" s="86"/>
      <c r="F190" s="116">
        <f t="shared" si="5"/>
        <v>0</v>
      </c>
    </row>
    <row r="191" spans="2:6" ht="15.75" x14ac:dyDescent="0.25">
      <c r="B191" s="77" t="s">
        <v>216</v>
      </c>
      <c r="C191" s="118">
        <v>0.43268292682926829</v>
      </c>
      <c r="D191" s="119">
        <f t="shared" si="4"/>
        <v>39.979902439024393</v>
      </c>
      <c r="E191" s="86"/>
      <c r="F191" s="116">
        <f t="shared" si="5"/>
        <v>0</v>
      </c>
    </row>
    <row r="192" spans="2:6" ht="15.75" x14ac:dyDescent="0.25">
      <c r="B192" s="77" t="s">
        <v>151</v>
      </c>
      <c r="C192" s="118">
        <v>0.45707317073170733</v>
      </c>
      <c r="D192" s="119">
        <f t="shared" si="4"/>
        <v>42.233560975609763</v>
      </c>
      <c r="E192" s="86"/>
      <c r="F192" s="116">
        <f t="shared" si="5"/>
        <v>0</v>
      </c>
    </row>
    <row r="193" spans="1:54" ht="15.75" x14ac:dyDescent="0.25">
      <c r="B193" s="77" t="s">
        <v>152</v>
      </c>
      <c r="C193" s="118">
        <v>0.44487804878048781</v>
      </c>
      <c r="D193" s="119">
        <f t="shared" ref="D193:D195" si="6">C193*$D$9</f>
        <v>41.106731707317074</v>
      </c>
      <c r="E193" s="86"/>
      <c r="F193" s="116">
        <f t="shared" ref="F193:F195" si="7">E193*C193</f>
        <v>0</v>
      </c>
    </row>
    <row r="194" spans="1:54" ht="15.75" x14ac:dyDescent="0.25">
      <c r="B194" s="77" t="s">
        <v>153</v>
      </c>
      <c r="C194" s="118">
        <v>0.48146341463414638</v>
      </c>
      <c r="D194" s="119">
        <f t="shared" si="6"/>
        <v>44.487219512195125</v>
      </c>
      <c r="E194" s="86"/>
      <c r="F194" s="116">
        <f t="shared" si="7"/>
        <v>0</v>
      </c>
    </row>
    <row r="195" spans="1:54" ht="15.75" x14ac:dyDescent="0.25">
      <c r="B195" s="77" t="s">
        <v>217</v>
      </c>
      <c r="C195" s="118">
        <v>0.44487804878048781</v>
      </c>
      <c r="D195" s="119">
        <f t="shared" si="6"/>
        <v>41.106731707317074</v>
      </c>
      <c r="E195" s="86"/>
      <c r="F195" s="116">
        <f t="shared" si="7"/>
        <v>0</v>
      </c>
    </row>
    <row r="196" spans="1:54" x14ac:dyDescent="0.25">
      <c r="D196" t="s">
        <v>36</v>
      </c>
      <c r="E196">
        <f>SUM(E16:E195)</f>
        <v>0</v>
      </c>
      <c r="F196" s="117">
        <f>SUM(F16:F195)</f>
        <v>0</v>
      </c>
    </row>
    <row r="197" spans="1:54" ht="15.75" x14ac:dyDescent="0.25">
      <c r="A197" s="55"/>
      <c r="B197" s="140" t="s">
        <v>15</v>
      </c>
      <c r="C197" s="141"/>
      <c r="D197" s="141"/>
      <c r="E197" s="141"/>
      <c r="F197" s="142"/>
      <c r="G197" s="68"/>
      <c r="H197" s="45"/>
      <c r="I197" s="44"/>
      <c r="J197" s="50"/>
      <c r="K197" s="44"/>
      <c r="L197" s="50"/>
      <c r="M197" s="44"/>
      <c r="N197" s="50"/>
      <c r="O197" s="44"/>
      <c r="P197" s="50"/>
      <c r="Q197" s="44"/>
      <c r="R197" s="50"/>
      <c r="S197" s="44"/>
      <c r="T197" s="52"/>
      <c r="U197" s="50"/>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row>
    <row r="198" spans="1:54" ht="36" x14ac:dyDescent="0.25">
      <c r="A198" s="55"/>
      <c r="B198" s="64" t="s">
        <v>16</v>
      </c>
      <c r="C198" s="64"/>
      <c r="D198" s="64" t="s">
        <v>17</v>
      </c>
      <c r="E198" s="64" t="s">
        <v>18</v>
      </c>
      <c r="F198" s="64" t="s">
        <v>19</v>
      </c>
      <c r="G198" s="45"/>
      <c r="H198" s="52"/>
      <c r="I198" s="44"/>
      <c r="J198" s="50"/>
      <c r="K198" s="44"/>
      <c r="L198" s="50"/>
      <c r="M198" s="44"/>
      <c r="N198" s="50"/>
      <c r="O198" s="44"/>
      <c r="P198" s="50"/>
      <c r="Q198" s="44"/>
      <c r="R198" s="50"/>
      <c r="S198" s="44"/>
      <c r="T198" s="52"/>
      <c r="U198" s="50"/>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row>
    <row r="199" spans="1:54" ht="15.75" x14ac:dyDescent="0.25">
      <c r="A199" s="55"/>
      <c r="B199" s="107" t="s">
        <v>227</v>
      </c>
      <c r="C199" s="108"/>
      <c r="D199" s="108"/>
      <c r="E199" s="108">
        <f>F196*D9*0.7</f>
        <v>0</v>
      </c>
      <c r="F199" s="109">
        <f>IF(D199&gt;0,E199/D199,0)</f>
        <v>0</v>
      </c>
      <c r="G199" s="45"/>
      <c r="H199" s="52"/>
      <c r="I199" s="44"/>
      <c r="J199" s="50"/>
      <c r="K199" s="44"/>
      <c r="L199" s="50"/>
      <c r="M199" s="44"/>
      <c r="N199" s="50"/>
      <c r="O199" s="44"/>
      <c r="P199" s="50"/>
      <c r="Q199" s="44"/>
      <c r="R199" s="50"/>
      <c r="S199" s="44"/>
      <c r="T199" s="52"/>
      <c r="U199" s="50"/>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row>
    <row r="200" spans="1:54" ht="15.75" x14ac:dyDescent="0.25">
      <c r="A200" s="55"/>
      <c r="B200" s="66"/>
      <c r="C200" s="65"/>
      <c r="D200" s="65"/>
      <c r="E200" s="65"/>
      <c r="F200" s="66">
        <f>IF(D200&gt;0,E200/D200,0)</f>
        <v>0</v>
      </c>
      <c r="G200" s="45"/>
      <c r="H200" s="52"/>
      <c r="I200" s="44"/>
      <c r="J200" s="50"/>
      <c r="K200" s="44"/>
      <c r="L200" s="50"/>
      <c r="M200" s="44"/>
      <c r="N200" s="50"/>
      <c r="O200" s="44"/>
      <c r="P200" s="50"/>
      <c r="Q200" s="44"/>
      <c r="R200" s="50"/>
      <c r="S200" s="44"/>
      <c r="T200" s="52"/>
      <c r="U200" s="50"/>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row>
    <row r="201" spans="1:54" ht="15.75" x14ac:dyDescent="0.25">
      <c r="A201" s="55"/>
      <c r="B201" s="66"/>
      <c r="C201" s="65"/>
      <c r="D201" s="65"/>
      <c r="E201" s="65"/>
      <c r="F201" s="66">
        <f>IF(D201&gt;0,E201/D201,0)</f>
        <v>0</v>
      </c>
      <c r="G201" s="45"/>
      <c r="H201" s="52"/>
      <c r="I201" s="44"/>
      <c r="J201" s="50"/>
      <c r="K201" s="44"/>
      <c r="L201" s="50"/>
      <c r="M201" s="44"/>
      <c r="N201" s="50"/>
      <c r="O201" s="44"/>
      <c r="P201" s="50"/>
      <c r="Q201" s="44"/>
      <c r="R201" s="50"/>
      <c r="S201" s="44"/>
      <c r="T201" s="52"/>
      <c r="U201" s="50"/>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row>
    <row r="202" spans="1:54" ht="15.75" x14ac:dyDescent="0.25">
      <c r="A202" s="55"/>
      <c r="B202" s="128" t="s">
        <v>20</v>
      </c>
      <c r="C202" s="129"/>
      <c r="D202" s="129"/>
      <c r="E202" s="130"/>
      <c r="F202" s="67">
        <f>SUM(F199:F201)</f>
        <v>0</v>
      </c>
      <c r="G202" s="45"/>
      <c r="H202" s="52"/>
      <c r="I202" s="44"/>
      <c r="J202" s="50"/>
      <c r="K202" s="44"/>
      <c r="L202" s="50"/>
      <c r="M202" s="44"/>
      <c r="N202" s="50"/>
      <c r="O202" s="44"/>
      <c r="P202" s="50"/>
      <c r="Q202" s="44"/>
      <c r="R202" s="50"/>
      <c r="S202" s="44"/>
      <c r="T202" s="52"/>
      <c r="U202" s="50"/>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row>
    <row r="203" spans="1:54" ht="15.75" x14ac:dyDescent="0.25">
      <c r="A203" s="55"/>
      <c r="B203" s="128" t="s">
        <v>21</v>
      </c>
      <c r="C203" s="129"/>
      <c r="D203" s="129"/>
      <c r="E203" s="130"/>
      <c r="F203" s="67">
        <f>F196-F202</f>
        <v>0</v>
      </c>
      <c r="G203" s="45"/>
      <c r="H203" s="52"/>
      <c r="I203" s="44"/>
      <c r="J203" s="50"/>
      <c r="K203" s="44"/>
      <c r="L203" s="50"/>
      <c r="M203" s="44"/>
      <c r="N203" s="50"/>
      <c r="O203" s="44"/>
      <c r="P203" s="50"/>
      <c r="Q203" s="44"/>
      <c r="R203" s="50"/>
      <c r="S203" s="44"/>
      <c r="T203" s="52"/>
      <c r="U203" s="50"/>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row>
    <row r="204" spans="1:54" ht="15.75" x14ac:dyDescent="0.25">
      <c r="A204" s="55"/>
      <c r="B204" s="59"/>
      <c r="C204" s="60"/>
      <c r="D204" s="61"/>
      <c r="E204" s="62"/>
      <c r="F204" s="63"/>
      <c r="G204" s="45"/>
      <c r="H204" s="52"/>
      <c r="I204" s="44"/>
      <c r="J204" s="50"/>
      <c r="K204" s="44"/>
      <c r="L204" s="50"/>
      <c r="M204" s="44"/>
      <c r="N204" s="50"/>
      <c r="O204" s="44"/>
      <c r="P204" s="50"/>
      <c r="Q204" s="44"/>
      <c r="R204" s="50"/>
      <c r="S204" s="44"/>
      <c r="T204" s="52"/>
      <c r="U204" s="50"/>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row>
    <row r="205" spans="1:54" ht="15.75" x14ac:dyDescent="0.25">
      <c r="A205" s="55"/>
      <c r="B205" s="59"/>
      <c r="C205" s="60"/>
      <c r="D205" s="61"/>
      <c r="E205" s="62"/>
      <c r="F205" s="63"/>
      <c r="G205" s="45"/>
      <c r="H205" s="52"/>
      <c r="I205" s="44"/>
      <c r="J205" s="50"/>
      <c r="K205" s="44"/>
      <c r="L205" s="50"/>
      <c r="M205" s="44"/>
      <c r="N205" s="50"/>
      <c r="O205" s="44"/>
      <c r="P205" s="50"/>
      <c r="Q205" s="44"/>
      <c r="R205" s="50"/>
      <c r="S205" s="44"/>
      <c r="T205" s="52"/>
      <c r="U205" s="50"/>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row>
    <row r="206" spans="1:54" ht="15.75" x14ac:dyDescent="0.25">
      <c r="A206" s="55"/>
      <c r="B206" s="143" t="s">
        <v>22</v>
      </c>
      <c r="C206" s="144"/>
      <c r="D206" s="144"/>
      <c r="E206" s="144"/>
      <c r="F206" s="145"/>
      <c r="G206" s="45"/>
      <c r="H206" s="52"/>
      <c r="I206" s="44"/>
      <c r="J206" s="50"/>
      <c r="K206" s="44"/>
      <c r="L206" s="50"/>
      <c r="M206" s="44"/>
      <c r="N206" s="50"/>
      <c r="O206" s="44"/>
      <c r="P206" s="50"/>
      <c r="Q206" s="44"/>
      <c r="R206" s="50"/>
      <c r="S206" s="44"/>
      <c r="T206" s="52"/>
      <c r="U206" s="50"/>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row>
    <row r="207" spans="1:54" ht="131.1" customHeight="1" x14ac:dyDescent="0.25">
      <c r="A207" s="55"/>
      <c r="B207" s="149" t="s">
        <v>221</v>
      </c>
      <c r="C207" s="150"/>
      <c r="D207" s="150"/>
      <c r="E207" s="150"/>
      <c r="F207" s="151"/>
      <c r="G207" s="45"/>
      <c r="H207" s="52"/>
      <c r="I207" s="44"/>
      <c r="J207" s="50"/>
      <c r="K207" s="44"/>
      <c r="L207" s="50"/>
      <c r="M207" s="44"/>
      <c r="N207" s="50"/>
      <c r="O207" s="44"/>
      <c r="P207" s="50"/>
      <c r="Q207" s="44"/>
      <c r="R207" s="50"/>
      <c r="S207" s="44"/>
      <c r="T207" s="52"/>
      <c r="U207" s="50"/>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row>
    <row r="208" spans="1:54" ht="36" customHeight="1" x14ac:dyDescent="0.25">
      <c r="A208" s="55"/>
      <c r="B208" s="149" t="s">
        <v>23</v>
      </c>
      <c r="C208" s="150"/>
      <c r="D208" s="150"/>
      <c r="E208" s="150"/>
      <c r="F208" s="151"/>
      <c r="G208" s="45"/>
      <c r="H208" s="52"/>
      <c r="I208" s="44"/>
      <c r="J208" s="50"/>
      <c r="K208" s="44"/>
      <c r="L208" s="50"/>
      <c r="M208" s="44"/>
      <c r="N208" s="50"/>
      <c r="O208" s="44"/>
      <c r="P208" s="50"/>
      <c r="Q208" s="44"/>
      <c r="R208" s="50"/>
      <c r="S208" s="44"/>
      <c r="T208" s="52"/>
      <c r="U208" s="50"/>
      <c r="V208" s="44"/>
    </row>
    <row r="209" spans="1:22" ht="226.5" customHeight="1" x14ac:dyDescent="0.25">
      <c r="A209" s="55"/>
      <c r="B209" s="152" t="s">
        <v>222</v>
      </c>
      <c r="C209" s="153"/>
      <c r="D209" s="153"/>
      <c r="E209" s="153"/>
      <c r="F209" s="154"/>
      <c r="G209" s="45"/>
      <c r="H209" s="52"/>
      <c r="I209" s="44"/>
      <c r="J209" s="50"/>
      <c r="K209" s="44"/>
      <c r="L209" s="50"/>
      <c r="M209" s="44"/>
      <c r="N209" s="50"/>
      <c r="O209" s="44"/>
      <c r="P209" s="50"/>
      <c r="Q209" s="44"/>
      <c r="R209" s="50"/>
      <c r="S209" s="44"/>
      <c r="T209" s="52"/>
      <c r="U209" s="50"/>
      <c r="V209" s="44"/>
    </row>
    <row r="210" spans="1:22" ht="204.95" customHeight="1" x14ac:dyDescent="0.25">
      <c r="A210" s="55"/>
      <c r="B210" s="149" t="s">
        <v>223</v>
      </c>
      <c r="C210" s="150"/>
      <c r="D210" s="150"/>
      <c r="E210" s="150"/>
      <c r="F210" s="151"/>
      <c r="G210" s="45"/>
      <c r="H210" s="52"/>
      <c r="I210" s="44"/>
      <c r="J210" s="50"/>
      <c r="K210" s="44"/>
      <c r="L210" s="50"/>
      <c r="M210" s="44"/>
      <c r="N210" s="50"/>
      <c r="O210" s="44"/>
      <c r="P210" s="50"/>
      <c r="Q210" s="44"/>
      <c r="R210" s="50"/>
      <c r="S210" s="44"/>
      <c r="T210" s="52"/>
      <c r="U210" s="50"/>
      <c r="V210" s="44"/>
    </row>
    <row r="211" spans="1:22" ht="44.1" customHeight="1" x14ac:dyDescent="0.25">
      <c r="A211" s="55"/>
      <c r="B211" s="149" t="s">
        <v>37</v>
      </c>
      <c r="C211" s="150"/>
      <c r="D211" s="150"/>
      <c r="E211" s="150"/>
      <c r="F211" s="151"/>
      <c r="G211" s="45"/>
      <c r="H211" s="52"/>
      <c r="I211" s="44"/>
      <c r="J211" s="50"/>
      <c r="K211" s="44"/>
      <c r="L211" s="50"/>
      <c r="M211" s="44"/>
      <c r="N211" s="50"/>
      <c r="O211" s="44"/>
      <c r="P211" s="50"/>
      <c r="Q211" s="44"/>
      <c r="R211" s="50"/>
      <c r="S211" s="44"/>
      <c r="T211" s="52"/>
      <c r="U211" s="50"/>
      <c r="V211" s="44"/>
    </row>
    <row r="212" spans="1:22" ht="42" customHeight="1" x14ac:dyDescent="0.25">
      <c r="A212" s="55"/>
      <c r="B212" s="149" t="s">
        <v>224</v>
      </c>
      <c r="C212" s="150"/>
      <c r="D212" s="150"/>
      <c r="E212" s="150"/>
      <c r="F212" s="151"/>
      <c r="G212" s="45"/>
      <c r="H212" s="52"/>
      <c r="I212" s="44"/>
      <c r="J212" s="50"/>
      <c r="K212" s="44"/>
      <c r="L212" s="50"/>
      <c r="M212" s="44"/>
      <c r="N212" s="50"/>
      <c r="O212" s="44"/>
      <c r="P212" s="50"/>
      <c r="Q212" s="44"/>
      <c r="R212" s="50"/>
      <c r="S212" s="44"/>
      <c r="T212" s="52"/>
      <c r="U212" s="50"/>
      <c r="V212" s="44"/>
    </row>
    <row r="213" spans="1:22" ht="15.75" x14ac:dyDescent="0.25">
      <c r="A213" s="51"/>
      <c r="B213" s="44"/>
      <c r="C213" s="44"/>
      <c r="D213" s="44"/>
      <c r="E213" s="44"/>
      <c r="F213" s="44"/>
      <c r="G213" s="50"/>
      <c r="H213" s="44"/>
      <c r="I213" s="56"/>
      <c r="J213" s="50"/>
      <c r="K213" s="44"/>
      <c r="L213" s="50"/>
      <c r="M213" s="44"/>
      <c r="N213" s="50"/>
      <c r="O213" s="44"/>
      <c r="P213" s="50"/>
      <c r="Q213" s="44"/>
      <c r="R213" s="50"/>
      <c r="S213" s="44"/>
      <c r="T213" s="52"/>
      <c r="U213" s="50"/>
      <c r="V213" s="44"/>
    </row>
    <row r="214" spans="1:22" ht="15.75" x14ac:dyDescent="0.25">
      <c r="A214" s="54"/>
      <c r="B214" s="137" t="s">
        <v>225</v>
      </c>
      <c r="C214" s="138"/>
      <c r="D214" s="138"/>
      <c r="E214" s="138"/>
      <c r="F214" s="139"/>
      <c r="G214" s="51"/>
      <c r="H214" s="47"/>
      <c r="I214" s="56"/>
      <c r="J214" s="54"/>
      <c r="K214" s="47"/>
      <c r="L214" s="54"/>
      <c r="M214" s="47"/>
      <c r="N214" s="54"/>
      <c r="O214" s="47"/>
      <c r="P214" s="54"/>
      <c r="Q214" s="47"/>
      <c r="R214" s="54"/>
      <c r="S214" s="47"/>
      <c r="T214" s="46"/>
      <c r="U214" s="54"/>
      <c r="V214" s="48"/>
    </row>
    <row r="215" spans="1:22" ht="15.75" x14ac:dyDescent="0.25">
      <c r="A215" s="51"/>
      <c r="B215" s="57" t="s">
        <v>24</v>
      </c>
      <c r="C215" s="91"/>
      <c r="D215" s="91"/>
      <c r="E215" s="92"/>
      <c r="F215" s="93"/>
      <c r="G215" s="48"/>
      <c r="H215" s="44"/>
      <c r="I215" s="56"/>
      <c r="J215" s="50"/>
      <c r="K215" s="44"/>
      <c r="L215" s="50"/>
      <c r="M215" s="44"/>
      <c r="N215" s="50"/>
      <c r="O215" s="44"/>
      <c r="P215" s="50"/>
      <c r="Q215" s="44"/>
      <c r="R215" s="50"/>
      <c r="S215" s="44"/>
      <c r="T215" s="52"/>
      <c r="U215" s="54"/>
      <c r="V215" s="47"/>
    </row>
    <row r="216" spans="1:22" ht="15.75" x14ac:dyDescent="0.25">
      <c r="A216" s="54"/>
      <c r="B216" s="87" t="s">
        <v>25</v>
      </c>
      <c r="C216" s="88"/>
      <c r="D216" s="88"/>
      <c r="E216" s="89"/>
      <c r="F216" s="90"/>
      <c r="G216" s="51"/>
      <c r="H216" s="47"/>
      <c r="I216" s="56"/>
      <c r="J216" s="54"/>
      <c r="K216" s="47"/>
      <c r="L216" s="54"/>
      <c r="M216" s="47"/>
      <c r="N216" s="54"/>
      <c r="O216" s="47"/>
      <c r="P216" s="54"/>
      <c r="Q216" s="47"/>
      <c r="R216" s="54"/>
      <c r="S216" s="47"/>
      <c r="T216" s="46"/>
      <c r="U216" s="50"/>
      <c r="V216" s="44"/>
    </row>
    <row r="217" spans="1:22" ht="15.75" x14ac:dyDescent="0.25">
      <c r="A217" s="51"/>
      <c r="B217" s="87" t="s">
        <v>26</v>
      </c>
      <c r="C217" s="91"/>
      <c r="D217" s="91"/>
      <c r="E217" s="92"/>
      <c r="F217" s="93"/>
      <c r="G217" s="48"/>
      <c r="H217" s="44"/>
      <c r="I217" s="56"/>
      <c r="J217" s="50"/>
      <c r="K217" s="44"/>
      <c r="L217" s="50"/>
      <c r="M217" s="44"/>
      <c r="N217" s="50"/>
      <c r="O217" s="44"/>
      <c r="P217" s="50"/>
      <c r="Q217" s="44"/>
      <c r="R217" s="50"/>
      <c r="S217" s="44"/>
      <c r="T217" s="52"/>
      <c r="U217" s="54"/>
      <c r="V217" s="48"/>
    </row>
    <row r="218" spans="1:22" ht="15.75" x14ac:dyDescent="0.25">
      <c r="A218" s="54"/>
      <c r="B218" s="94" t="s">
        <v>27</v>
      </c>
      <c r="C218" s="88"/>
      <c r="D218" s="88"/>
      <c r="E218" s="89"/>
      <c r="F218" s="90"/>
      <c r="G218" s="51"/>
      <c r="H218" s="47"/>
      <c r="I218" s="44"/>
      <c r="J218" s="54"/>
      <c r="K218" s="47"/>
      <c r="L218" s="54"/>
      <c r="M218" s="47"/>
      <c r="N218" s="54"/>
      <c r="O218" s="47"/>
      <c r="P218" s="54"/>
      <c r="Q218" s="47"/>
      <c r="R218" s="54"/>
      <c r="S218" s="47"/>
      <c r="T218" s="46"/>
      <c r="U218" s="50"/>
      <c r="V218" s="44"/>
    </row>
    <row r="219" spans="1:22" ht="15.75" x14ac:dyDescent="0.25">
      <c r="A219" s="48"/>
      <c r="B219" s="95" t="s">
        <v>28</v>
      </c>
      <c r="C219" s="91"/>
      <c r="D219" s="91"/>
      <c r="E219" s="92"/>
      <c r="F219" s="93"/>
      <c r="G219" s="48"/>
      <c r="H219" s="47"/>
      <c r="I219" s="47"/>
      <c r="J219" s="50"/>
      <c r="K219" s="44"/>
      <c r="L219" s="50"/>
      <c r="M219" s="44"/>
      <c r="N219" s="50"/>
      <c r="O219" s="44"/>
      <c r="P219" s="50"/>
      <c r="Q219" s="44"/>
      <c r="R219" s="50"/>
      <c r="S219" s="44"/>
      <c r="T219" s="52"/>
      <c r="U219" s="54"/>
      <c r="V219" s="48"/>
    </row>
    <row r="220" spans="1:22" ht="15.75" x14ac:dyDescent="0.25">
      <c r="A220" s="51"/>
      <c r="B220" s="87" t="s">
        <v>29</v>
      </c>
      <c r="C220" s="96"/>
      <c r="D220" s="96"/>
      <c r="E220" s="97"/>
      <c r="F220" s="98"/>
      <c r="G220" s="48"/>
      <c r="H220" s="44"/>
      <c r="I220" s="44"/>
      <c r="J220" s="54"/>
      <c r="K220" s="47"/>
      <c r="L220" s="54"/>
      <c r="M220" s="47"/>
      <c r="N220" s="54"/>
      <c r="O220" s="47"/>
      <c r="P220" s="54"/>
      <c r="Q220" s="47"/>
      <c r="R220" s="54"/>
      <c r="S220" s="47"/>
      <c r="T220" s="46"/>
      <c r="U220" s="50"/>
      <c r="V220" s="44"/>
    </row>
    <row r="221" spans="1:22" ht="15.75" x14ac:dyDescent="0.25">
      <c r="A221" s="51"/>
      <c r="B221" s="69"/>
      <c r="C221" s="69"/>
      <c r="D221" s="69"/>
      <c r="E221" s="70"/>
      <c r="F221" s="69"/>
      <c r="G221" s="51"/>
      <c r="H221" s="44"/>
      <c r="I221" s="44"/>
      <c r="J221" s="50"/>
      <c r="K221" s="45"/>
      <c r="L221" s="50"/>
      <c r="M221" s="45"/>
      <c r="N221" s="50"/>
      <c r="O221" s="45"/>
      <c r="P221" s="50"/>
      <c r="Q221" s="45"/>
      <c r="R221" s="50"/>
      <c r="S221" s="45"/>
      <c r="T221" s="52"/>
      <c r="U221" s="50"/>
      <c r="V221" s="44"/>
    </row>
    <row r="222" spans="1:22" ht="15.75" x14ac:dyDescent="0.25">
      <c r="A222" s="45"/>
      <c r="B222" s="146" t="s">
        <v>226</v>
      </c>
      <c r="C222" s="147"/>
      <c r="D222" s="147"/>
      <c r="E222" s="147"/>
      <c r="F222" s="148"/>
      <c r="G222" s="51"/>
      <c r="H222" s="44"/>
      <c r="I222" s="44"/>
      <c r="J222" s="50"/>
      <c r="K222" s="45"/>
      <c r="L222" s="50"/>
      <c r="M222" s="45"/>
      <c r="N222" s="50"/>
      <c r="O222" s="45"/>
      <c r="P222" s="50"/>
      <c r="Q222" s="45"/>
      <c r="R222" s="50"/>
      <c r="S222" s="45"/>
      <c r="T222" s="52"/>
      <c r="U222" s="50"/>
      <c r="V222" s="44"/>
    </row>
    <row r="223" spans="1:22" ht="15.75" x14ac:dyDescent="0.25">
      <c r="A223" s="73"/>
      <c r="B223" s="87" t="s">
        <v>30</v>
      </c>
      <c r="C223" s="110"/>
      <c r="D223" s="96"/>
      <c r="E223" s="97"/>
      <c r="F223" s="98"/>
      <c r="G223" s="51"/>
      <c r="H223" s="44"/>
      <c r="I223" s="44"/>
      <c r="J223" s="50"/>
      <c r="K223" s="45"/>
      <c r="L223" s="50"/>
      <c r="M223" s="45"/>
      <c r="N223" s="50"/>
      <c r="O223" s="45"/>
      <c r="P223" s="50"/>
      <c r="Q223" s="45"/>
      <c r="R223" s="50"/>
      <c r="S223" s="45"/>
      <c r="T223" s="52"/>
      <c r="U223" s="50"/>
      <c r="V223" s="44"/>
    </row>
    <row r="224" spans="1:22" ht="15.75" x14ac:dyDescent="0.25">
      <c r="A224" s="45"/>
      <c r="B224" s="95" t="s">
        <v>31</v>
      </c>
      <c r="C224" s="111"/>
      <c r="D224" s="91"/>
      <c r="E224" s="92"/>
      <c r="F224" s="93"/>
      <c r="G224" s="51"/>
      <c r="H224" s="44"/>
      <c r="I224" s="44"/>
      <c r="J224" s="50"/>
      <c r="K224" s="45"/>
      <c r="L224" s="50"/>
      <c r="M224" s="45"/>
      <c r="N224" s="50"/>
      <c r="O224" s="45"/>
      <c r="P224" s="50"/>
      <c r="Q224" s="45"/>
      <c r="R224" s="50"/>
      <c r="S224" s="45"/>
      <c r="T224" s="52"/>
      <c r="U224" s="50"/>
      <c r="V224" s="44"/>
    </row>
    <row r="225" spans="1:22" ht="15.75" x14ac:dyDescent="0.25">
      <c r="A225" s="45"/>
      <c r="B225" s="87" t="s">
        <v>32</v>
      </c>
      <c r="C225" s="111"/>
      <c r="D225" s="91"/>
      <c r="E225" s="92"/>
      <c r="F225" s="93"/>
      <c r="G225" s="51"/>
      <c r="H225" s="44"/>
      <c r="I225" s="44"/>
      <c r="J225" s="50"/>
      <c r="K225" s="45"/>
      <c r="L225" s="50"/>
      <c r="M225" s="45"/>
      <c r="N225" s="50"/>
      <c r="O225" s="45"/>
      <c r="P225" s="50"/>
      <c r="Q225" s="45"/>
      <c r="R225" s="50"/>
      <c r="S225" s="45"/>
      <c r="T225" s="52"/>
      <c r="U225" s="50"/>
      <c r="V225" s="44"/>
    </row>
    <row r="226" spans="1:22" ht="15.75" x14ac:dyDescent="0.25">
      <c r="A226" s="74"/>
      <c r="B226" s="95" t="s">
        <v>29</v>
      </c>
      <c r="C226" s="112"/>
      <c r="D226" s="113"/>
      <c r="E226" s="114"/>
      <c r="F226" s="115"/>
      <c r="G226" s="51"/>
      <c r="H226" s="47"/>
      <c r="I226" s="47"/>
      <c r="J226" s="50"/>
      <c r="K226" s="44"/>
      <c r="L226" s="50"/>
      <c r="M226" s="44"/>
      <c r="N226" s="50"/>
      <c r="O226" s="44"/>
      <c r="P226" s="50"/>
      <c r="Q226" s="44"/>
      <c r="R226" s="50"/>
      <c r="S226" s="44"/>
      <c r="T226" s="52"/>
      <c r="U226" s="54"/>
      <c r="V226" s="48"/>
    </row>
    <row r="227" spans="1:22" ht="15.75" x14ac:dyDescent="0.25">
      <c r="A227" s="55"/>
      <c r="B227" s="69"/>
      <c r="C227" s="45"/>
      <c r="D227" s="45"/>
      <c r="E227" s="76"/>
      <c r="F227" s="45"/>
      <c r="G227" s="50"/>
      <c r="H227" s="45"/>
      <c r="I227" s="47"/>
      <c r="J227" s="50"/>
      <c r="K227" s="44"/>
      <c r="L227" s="50"/>
      <c r="M227" s="44"/>
      <c r="N227" s="50"/>
      <c r="O227" s="44"/>
      <c r="P227" s="50"/>
      <c r="Q227" s="44"/>
      <c r="R227" s="50"/>
      <c r="S227" s="44"/>
      <c r="T227" s="45"/>
      <c r="U227" s="50"/>
      <c r="V227" s="45"/>
    </row>
    <row r="228" spans="1:22" ht="15.75" x14ac:dyDescent="0.25">
      <c r="A228" s="53"/>
      <c r="B228" s="69" t="s">
        <v>33</v>
      </c>
      <c r="C228" s="69"/>
      <c r="D228" s="69"/>
      <c r="E228" s="70"/>
      <c r="F228" s="75"/>
      <c r="G228" s="71"/>
      <c r="H228" s="44"/>
      <c r="I228" s="47"/>
      <c r="J228" s="54"/>
      <c r="K228" s="47"/>
      <c r="L228" s="54"/>
      <c r="M228" s="47"/>
      <c r="N228" s="54"/>
      <c r="O228" s="47"/>
      <c r="P228" s="54"/>
      <c r="Q228" s="47"/>
      <c r="R228" s="54"/>
      <c r="S228" s="54"/>
      <c r="T228" s="47"/>
      <c r="U228" s="50"/>
      <c r="V228" s="44"/>
    </row>
    <row r="229" spans="1:22" ht="15.75" x14ac:dyDescent="0.25">
      <c r="A229" s="54"/>
      <c r="B229" s="69" t="s">
        <v>34</v>
      </c>
      <c r="C229" s="69"/>
      <c r="D229" s="69"/>
      <c r="E229" s="70"/>
      <c r="F229" s="69"/>
      <c r="G229" s="72"/>
      <c r="H229" s="47"/>
      <c r="I229" s="44"/>
      <c r="J229" s="54"/>
      <c r="K229" s="47"/>
      <c r="L229" s="54"/>
      <c r="M229" s="47"/>
      <c r="N229" s="54"/>
      <c r="O229" s="47"/>
      <c r="P229" s="54"/>
      <c r="Q229" s="47"/>
      <c r="R229" s="54"/>
      <c r="S229" s="54"/>
      <c r="T229" s="47"/>
      <c r="U229" s="54"/>
      <c r="V229" s="48"/>
    </row>
    <row r="230" spans="1:22" ht="15.75" x14ac:dyDescent="0.25">
      <c r="A230" s="51"/>
      <c r="B230" s="58" t="s">
        <v>35</v>
      </c>
      <c r="C230" s="45"/>
      <c r="D230" s="45"/>
      <c r="E230" s="44"/>
      <c r="F230" s="47"/>
      <c r="G230" s="54"/>
      <c r="H230" s="44"/>
      <c r="I230" s="47"/>
      <c r="J230" s="49"/>
      <c r="K230" s="44"/>
      <c r="L230" s="49"/>
      <c r="M230" s="44"/>
      <c r="N230" s="49"/>
      <c r="O230" s="44"/>
      <c r="P230" s="49"/>
      <c r="Q230" s="44"/>
      <c r="R230" s="50"/>
      <c r="S230" s="50"/>
      <c r="T230" s="44"/>
      <c r="U230" s="50"/>
      <c r="V230" s="44"/>
    </row>
  </sheetData>
  <mergeCells count="18">
    <mergeCell ref="B214:F214"/>
    <mergeCell ref="B197:F197"/>
    <mergeCell ref="B202:E202"/>
    <mergeCell ref="B206:F206"/>
    <mergeCell ref="B222:F222"/>
    <mergeCell ref="B207:F207"/>
    <mergeCell ref="B208:F208"/>
    <mergeCell ref="B209:F209"/>
    <mergeCell ref="B210:F210"/>
    <mergeCell ref="B211:F211"/>
    <mergeCell ref="B212:F212"/>
    <mergeCell ref="B10:E10"/>
    <mergeCell ref="B3:G3"/>
    <mergeCell ref="E8:G8"/>
    <mergeCell ref="B203:E203"/>
    <mergeCell ref="B2:G2"/>
    <mergeCell ref="B14:B15"/>
    <mergeCell ref="C14:D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dcterms:created xsi:type="dcterms:W3CDTF">2021-03-21T15:59:59Z</dcterms:created>
  <dcterms:modified xsi:type="dcterms:W3CDTF">2025-03-18T20:10:14Z</dcterms:modified>
</cp:coreProperties>
</file>